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.sharepoint.com/sites/ihd-dhs/WealthIndex/Shared Documents/Wealth Index/To be uploaded/Rwanda DHS 2019-20/Wealth/"/>
    </mc:Choice>
  </mc:AlternateContent>
  <xr:revisionPtr revIDLastSave="69" documentId="13_ncr:1_{66F2DE2E-029D-4793-8173-1D573C3B1A18}" xr6:coauthVersionLast="47" xr6:coauthVersionMax="47" xr10:uidLastSave="{5A9ADF85-E09F-41DE-964D-DFD5AFF8279B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2" i="2" l="1"/>
  <c r="K122" i="2"/>
  <c r="M101" i="2"/>
  <c r="M125" i="2"/>
  <c r="L119" i="1"/>
  <c r="K119" i="1"/>
  <c r="M103" i="1"/>
  <c r="M127" i="1"/>
  <c r="M104" i="4"/>
  <c r="D23" i="3"/>
  <c r="D12" i="3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K120" i="1"/>
  <c r="K121" i="1"/>
  <c r="K122" i="1"/>
  <c r="K123" i="1"/>
  <c r="K124" i="1"/>
  <c r="K125" i="1"/>
  <c r="K126" i="1"/>
  <c r="K127" i="1"/>
  <c r="L105" i="1"/>
  <c r="K105" i="1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<sst xmlns="http://schemas.openxmlformats.org/spreadsheetml/2006/main" count="921" uniqueCount="185">
  <si>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</si>
  <si>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</si>
  <si>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</si>
  <si>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</si>
  <si>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</si>
  <si>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</si>
  <si>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</si>
  <si>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</si>
  <si>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</si>
  <si>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</si>
  <si>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</si>
  <si>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</si>
  <si>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</si>
  <si>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</si>
  <si>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</si>
  <si>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</si>
  <si>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</si>
  <si>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</si>
  <si>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</si>
  <si>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</si>
  <si>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</si>
  <si>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</si>
  <si>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</si>
  <si>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</si>
  <si>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</si>
  <si>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</si>
  <si>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</si>
  <si>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</si>
  <si>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</si>
  <si>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</si>
  <si>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</si>
  <si>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</si>
  <si>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</si>
  <si>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</si>
  <si>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</si>
  <si>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</si>
  <si>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</si>
  <si>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</si>
  <si>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</si>
  <si>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</si>
  <si>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</si>
  <si>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</si>
  <si>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</si>
  <si>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</si>
  <si>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</si>
  <si>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</si>
  <si>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</si>
  <si>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</si>
  <si>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</si>
  <si>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</si>
  <si>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</si>
  <si>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</si>
  <si>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</si>
  <si>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</si>
  <si>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</si>
  <si>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</si>
  <si>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</si>
  <si>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</si>
  <si>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</si>
  <si>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</si>
  <si>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</si>
  <si>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</si>
  <si>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</si>
  <si>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</si>
  <si>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</si>
  <si>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</si>
  <si>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</si>
  <si>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</si>
  <si>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Urban</t>
  </si>
  <si>
    <t>QH101_71 Source of drinking water: Cart with small tank/ Tanker truck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</si>
  <si>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</si>
  <si>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</si>
  <si>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</si>
  <si>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</si>
  <si>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</si>
  <si>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</si>
  <si>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</si>
  <si>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</si>
  <si>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</si>
  <si>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toilet/(ecosan)</t>
  </si>
  <si>
    <t>QH109_61 Type of toilet facility: No facility/bush/field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</si>
  <si>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</si>
  <si>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</si>
  <si>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</si>
  <si>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</si>
  <si>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QH109_15_sh Type of toilet facility: Flush, don't know where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</si>
  <si>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</si>
  <si>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</si>
  <si>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</si>
  <si>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QH109_31_sh Type of toilet facility: Composting toilet/(ecosan) - shared</t>
  </si>
  <si>
    <t>QH113_1 Type of cooking fuel: Electricity</t>
  </si>
  <si>
    <t>QH113_2 Type of cooking fuel: Gas (LPG/Natural gas)/Biogas/ Kerosene</t>
  </si>
  <si>
    <t>QH113_6 Type of cooking fuel: Charcoal</t>
  </si>
  <si>
    <t>QH113_7 Type of cooking fuel: Wood</t>
  </si>
  <si>
    <t>QH113_8 Type of cooking fuel: Straw/shrubs/grass</t>
  </si>
  <si>
    <t>QH113_9 Type of cooking fuel: Agricultural crop/ animal dung/briquette/ saw dust/ other</t>
  </si>
  <si>
    <t>QH113_95 Type of cooking fuel: No food cooked in household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</si>
  <si>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</si>
  <si>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</si>
  <si>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</si>
  <si>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</si>
  <si>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</si>
  <si>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</si>
  <si>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Mattress</t>
  </si>
  <si>
    <t>QH121H Bench or at least 3 chairs</t>
  </si>
  <si>
    <t>QH121I Bed</t>
  </si>
  <si>
    <t>QH121J Table</t>
  </si>
  <si>
    <t>QH121K Sofa</t>
  </si>
  <si>
    <t>QH121L Traditional improved stove</t>
  </si>
  <si>
    <t>QH121M Stove</t>
  </si>
  <si>
    <t>QH121N Cupboard</t>
  </si>
  <si>
    <t>QH121O Dining table</t>
  </si>
  <si>
    <t>QH121P Iron machine</t>
  </si>
  <si>
    <t>QH121Q Laundry machine</t>
  </si>
  <si>
    <t>QH121R Satelite dish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</si>
  <si>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</si>
  <si>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</si>
  <si>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</si>
  <si>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</si>
  <si>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</si>
  <si>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</si>
  <si>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</si>
  <si>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QH122H Boat without a motor</t>
  </si>
  <si>
    <t>QH122I Camera</t>
  </si>
  <si>
    <t>QH123 Bank account</t>
  </si>
  <si>
    <t>QH142_11 Main floor material: Earth/sand</t>
  </si>
  <si>
    <t>QH142_12 Main floor material: Dung / other</t>
  </si>
  <si>
    <t>QH142_22 Main floor material: Bricks without cement</t>
  </si>
  <si>
    <t>QH142_33 Main floor material: Ceramic tiles/coastal brick/ parquet/ vinyl/ carpet</t>
  </si>
  <si>
    <t>QH142_34 Main floor material: Cement</t>
  </si>
  <si>
    <t>QH143_11 Main roof material: No roof</t>
  </si>
  <si>
    <t>QH143_12 Main roof material: Thatch/palm leaf/ Other</t>
  </si>
  <si>
    <t>QH143_21 Main roof material: Rustic material/plastic</t>
  </si>
  <si>
    <t>QH143_31 Main roof material: Metal sheet</t>
  </si>
  <si>
    <t>QH143_32 Main roof material: Calamine/cement fiber</t>
  </si>
  <si>
    <t>QH143_33 Main roof material: Ceramic tiles/ metal sheets/ calamine</t>
  </si>
  <si>
    <t>QH143_34 Main roof material: Cement/concrete</t>
  </si>
  <si>
    <t>QH143_35 Main roof material: Industrial tiles</t>
  </si>
  <si>
    <t>QH144_11 Main wall material: Cane/palm/trunks</t>
  </si>
  <si>
    <t>QH144_21 Main wall material: Bamboo/tree trunks with mud</t>
  </si>
  <si>
    <t>QH144_22 Main wall material: Stone with mud</t>
  </si>
  <si>
    <t>QH144_23 Main wall material: Uncovered adobe</t>
  </si>
  <si>
    <t>QH144_24 Main wall material: Reused wood/ plastic</t>
  </si>
  <si>
    <t>QH144_31 Main wall material: Tree trunks with mud and cement</t>
  </si>
  <si>
    <t>QH144_32 Main wall material: Stone with lime/cement</t>
  </si>
  <si>
    <t>QH144_33 Main wall material: Oven fired bricks</t>
  </si>
  <si>
    <t>QH144_34 Main wall material: Oven fired bricks with cement</t>
  </si>
  <si>
    <t>QH144_35 Main wall material: Cement block</t>
  </si>
  <si>
    <t>QH144_36 Main wall material: Covered adobe with cement</t>
  </si>
  <si>
    <t>QH144_37 Main wall material: Wood planks/shingles</t>
  </si>
  <si>
    <t>QH144_96 Main wall material: Other</t>
  </si>
  <si>
    <t>DOMESTIC Domestic staff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</si>
  <si>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</si>
  <si>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</si>
  <si>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</si>
  <si>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QH118A_1 Milk cows traditional: 1-4</t>
  </si>
  <si>
    <t>QH118A_2 Milk cows traditional: 5+</t>
  </si>
  <si>
    <t>QH118B_1 Milk cows modern: 1-4</t>
  </si>
  <si>
    <t>QH118B_2 Milk cows modern: 5-9</t>
  </si>
  <si>
    <t>QH118B_3 Milk cows modern: 10+</t>
  </si>
  <si>
    <t>QH118C_1 Bulls: 1-4</t>
  </si>
  <si>
    <t>QH118C_2 Bulls: 5-9</t>
  </si>
  <si>
    <t>QH118C_3 Bulls: 10+</t>
  </si>
  <si>
    <t>QH118D_1 Goats: 1-4</t>
  </si>
  <si>
    <t>QH118D_2 Goats: 5-9</t>
  </si>
  <si>
    <t>QH118D_3 Goats: 10+</t>
  </si>
  <si>
    <t>QH118E_1 Sheep: 1-4</t>
  </si>
  <si>
    <t>QH118E_2 Sheep: 5+</t>
  </si>
  <si>
    <t>QH118F_1 Chickens or other poultry: 1-9</t>
  </si>
  <si>
    <t>QH118F_2 Chickens or other poultry: 10-29</t>
  </si>
  <si>
    <t>QH118F_3 Chickens or other poultry: 30+</t>
  </si>
  <si>
    <t>QH118G_1 Pigs: 1-4</t>
  </si>
  <si>
    <t>QH118G_2 Pigs: 5-9</t>
  </si>
  <si>
    <t>QH118G_3 Pigs: 10+</t>
  </si>
  <si>
    <t>QH118H_1 Rabbits: 1-4</t>
  </si>
  <si>
    <t>QH118H_2 Rabbits: 5-9</t>
  </si>
  <si>
    <t>QH118H_3 Rabbits: 10+</t>
  </si>
  <si>
    <t>QH118I_1 Horses, donkeys, or mules: 1-8</t>
  </si>
  <si>
    <t>Rwanda DHS 2019-20</t>
  </si>
  <si>
    <t xml:space="preserve">Histogram </t>
  </si>
  <si>
    <t>1 Lowest</t>
  </si>
  <si>
    <t>2 Second</t>
  </si>
  <si>
    <t>3 Middle</t>
  </si>
  <si>
    <t>4 Fourth</t>
  </si>
  <si>
    <t>5 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</si>
</sst>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4" applyFont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173" fontId="7" fillId="0" borderId="29" xfId="6" applyNumberFormat="1" applyFont="1" applyBorder="1" applyAlignment="1">
      <alignment horizontal="right" vertical="center"/>
    </xf>
    <xf numFmtId="171" fontId="7" fillId="0" borderId="1" xfId="6" applyNumberFormat="1" applyFont="1" applyBorder="1" applyAlignment="1">
      <alignment horizontal="right" vertical="center"/>
    </xf>
    <xf numFmtId="167" fontId="7" fillId="0" borderId="29" xfId="6" applyNumberFormat="1" applyFont="1" applyBorder="1" applyAlignment="1">
      <alignment horizontal="right" vertical="center"/>
    </xf>
    <xf numFmtId="168" fontId="7" fillId="0" borderId="1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67" fontId="7" fillId="0" borderId="17" xfId="6" applyNumberFormat="1" applyFont="1" applyBorder="1" applyAlignment="1">
      <alignment horizontal="right" vertical="center"/>
    </xf>
    <xf numFmtId="172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67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168" fontId="7" fillId="0" borderId="23" xfId="8" applyNumberFormat="1" applyFont="1" applyBorder="1" applyAlignment="1">
      <alignment horizontal="right" vertical="center"/>
    </xf>
    <xf numFmtId="171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69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29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65" fontId="7" fillId="0" borderId="19" xfId="8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4D5D8A6F-C0B1-439E-B9D7-48BCD450B522}"/>
    <cellStyle name="Normal_Composite" xfId="4" xr:uid="{8F44DA5B-D511-41EC-9F38-8B9F667976D2}"/>
    <cellStyle name="Normal_Composite_1" xfId="8" xr:uid="{D9C49EB4-E201-4113-922D-4972BF0C897B}"/>
    <cellStyle name="Normal_Rural" xfId="3" xr:uid="{EE000338-8BD4-4032-A8F7-324A5FFB29F0}"/>
    <cellStyle name="Normal_Rural_1" xfId="7" xr:uid="{AF444D72-889E-4CEA-9A41-E0D162049E64}"/>
    <cellStyle name="Normal_Urban" xfId="2" xr:uid="{8457067D-AB85-457C-BD5A-9E373EDCBE95}"/>
    <cellStyle name="Normal_Urban_1" xfId="6" xr:uid="{2325C317-3969-4121-93B8-47342DEA1B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49</xdr:row>
      <xdr:rowOff>0</xdr:rowOff>
    </xdr:from>
    <xdr:to>
      <xdr:col>4</xdr:col>
      <xdr:colOff>428625</xdr:colOff>
      <xdr:row>74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D18040-C290-AD17-CE26-ADC718882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02679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5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41</v>
      </c>
      <c r="B1" s="2" t="s">
        <v>178</v>
      </c>
    </row>
    <row r="4" spans="1:12" ht="15.75" thickBot="1" x14ac:dyDescent="0.25">
      <c r="H4" s="12" t="s">
        <v>6</v>
      </c>
      <c r="I4" s="12"/>
      <c r="J4" s="33"/>
    </row>
    <row r="5" spans="1:12" ht="16.5" thickTop="1" thickBot="1" x14ac:dyDescent="0.25">
      <c r="B5" s="12" t="s">
        <v>0</v>
      </c>
      <c r="C5" s="12"/>
      <c r="D5" s="12"/>
      <c r="E5" s="12"/>
      <c r="F5" s="12"/>
      <c r="G5" s="3"/>
      <c r="H5" s="34" t="s">
        <v>45</v>
      </c>
      <c r="I5" s="35" t="s">
        <v>4</v>
      </c>
      <c r="J5" s="33"/>
      <c r="K5" s="10" t="s">
        <v>8</v>
      </c>
      <c r="L5" s="10"/>
    </row>
    <row r="6" spans="1:12" ht="27" thickTop="1" thickBot="1" x14ac:dyDescent="0.25">
      <c r="B6" s="13" t="s">
        <v>45</v>
      </c>
      <c r="C6" s="14" t="s">
        <v>1</v>
      </c>
      <c r="D6" s="15" t="s">
        <v>153</v>
      </c>
      <c r="E6" s="15" t="s">
        <v>154</v>
      </c>
      <c r="F6" s="16" t="s">
        <v>2</v>
      </c>
      <c r="G6" s="7"/>
      <c r="H6" s="36"/>
      <c r="I6" s="37" t="s">
        <v>5</v>
      </c>
      <c r="J6" s="33"/>
      <c r="K6" s="1" t="s">
        <v>9</v>
      </c>
      <c r="L6" s="1" t="s">
        <v>10</v>
      </c>
    </row>
    <row r="7" spans="1:12" ht="15.75" thickTop="1" x14ac:dyDescent="0.2">
      <c r="B7" s="17" t="s">
        <v>60</v>
      </c>
      <c r="C7" s="18">
        <v>6.7186655340180706E-3</v>
      </c>
      <c r="D7" s="19">
        <v>8.1694800796509995E-2</v>
      </c>
      <c r="E7" s="20">
        <v>12949</v>
      </c>
      <c r="F7" s="21">
        <v>0</v>
      </c>
      <c r="G7" s="7"/>
      <c r="H7" s="17" t="s">
        <v>60</v>
      </c>
      <c r="I7" s="38">
        <v>1.7160312891579963E-2</v>
      </c>
      <c r="J7" s="33"/>
      <c r="K7" s="9">
        <f>((1-C7)/D7)*I7</f>
        <v>0.20864263481416681</v>
      </c>
      <c r="L7" s="9">
        <f>((0-C7)/D7)*I7</f>
        <v>-1.4112820112604971E-3</v>
      </c>
    </row>
    <row r="8" spans="1:12" x14ac:dyDescent="0.2">
      <c r="B8" s="22" t="s">
        <v>61</v>
      </c>
      <c r="C8" s="23">
        <v>0.11282724534713105</v>
      </c>
      <c r="D8" s="24">
        <v>0.31639372428419738</v>
      </c>
      <c r="E8" s="25">
        <v>12949</v>
      </c>
      <c r="F8" s="26">
        <v>0</v>
      </c>
      <c r="G8" s="7"/>
      <c r="H8" s="22" t="s">
        <v>61</v>
      </c>
      <c r="I8" s="39">
        <v>5.504610219442127E-2</v>
      </c>
      <c r="J8" s="33"/>
      <c r="K8" s="9">
        <f t="shared" ref="K8:K18" si="0">((1-C8)/D8)*I8</f>
        <v>0.15435009726318769</v>
      </c>
      <c r="L8" s="9">
        <f t="shared" ref="L8:L71" si="1">((0-C8)/D8)*I8</f>
        <v>-1.9629656345884157E-2</v>
      </c>
    </row>
    <row r="9" spans="1:12" x14ac:dyDescent="0.2">
      <c r="B9" s="22" t="s">
        <v>62</v>
      </c>
      <c r="C9" s="23">
        <v>3.382500579195305E-2</v>
      </c>
      <c r="D9" s="24">
        <v>0.18078550490736967</v>
      </c>
      <c r="E9" s="25">
        <v>12949</v>
      </c>
      <c r="F9" s="26">
        <v>0</v>
      </c>
      <c r="G9" s="7"/>
      <c r="H9" s="22" t="s">
        <v>62</v>
      </c>
      <c r="I9" s="39">
        <v>7.4566979250718672E-3</v>
      </c>
      <c r="J9" s="33"/>
      <c r="K9" s="9">
        <f t="shared" si="0"/>
        <v>3.9850955297875648E-2</v>
      </c>
      <c r="L9" s="9">
        <f t="shared" si="1"/>
        <v>-1.3951497418647218E-3</v>
      </c>
    </row>
    <row r="10" spans="1:12" x14ac:dyDescent="0.2">
      <c r="B10" s="22" t="s">
        <v>63</v>
      </c>
      <c r="C10" s="23">
        <v>0.29145107730326664</v>
      </c>
      <c r="D10" s="24">
        <v>0.45444834229915154</v>
      </c>
      <c r="E10" s="25">
        <v>12949</v>
      </c>
      <c r="F10" s="26">
        <v>0</v>
      </c>
      <c r="G10" s="7"/>
      <c r="H10" s="22" t="s">
        <v>63</v>
      </c>
      <c r="I10" s="39">
        <v>-6.545254832003849E-3</v>
      </c>
      <c r="J10" s="33"/>
      <c r="K10" s="9">
        <f t="shared" si="0"/>
        <v>-1.0204973433348081E-2</v>
      </c>
      <c r="L10" s="9">
        <f t="shared" si="1"/>
        <v>4.1976642765619229E-3</v>
      </c>
    </row>
    <row r="11" spans="1:12" x14ac:dyDescent="0.2">
      <c r="B11" s="22" t="s">
        <v>47</v>
      </c>
      <c r="C11" s="23">
        <v>1.2819522743068962E-2</v>
      </c>
      <c r="D11" s="24">
        <v>0.11249959984299679</v>
      </c>
      <c r="E11" s="25">
        <v>12949</v>
      </c>
      <c r="F11" s="26">
        <v>0</v>
      </c>
      <c r="G11" s="7"/>
      <c r="H11" s="22" t="s">
        <v>47</v>
      </c>
      <c r="I11" s="39">
        <v>-4.2414210415007347E-3</v>
      </c>
      <c r="J11" s="33"/>
      <c r="K11" s="9">
        <f t="shared" si="0"/>
        <v>-3.72183372548852E-2</v>
      </c>
      <c r="L11" s="9">
        <f t="shared" si="1"/>
        <v>4.8331721695305826E-4</v>
      </c>
    </row>
    <row r="12" spans="1:12" x14ac:dyDescent="0.2">
      <c r="B12" s="22" t="s">
        <v>64</v>
      </c>
      <c r="C12" s="23">
        <v>2.756969650166036E-2</v>
      </c>
      <c r="D12" s="24">
        <v>0.163742721658932</v>
      </c>
      <c r="E12" s="25">
        <v>12949</v>
      </c>
      <c r="F12" s="26">
        <v>0</v>
      </c>
      <c r="G12" s="7"/>
      <c r="H12" s="22" t="s">
        <v>64</v>
      </c>
      <c r="I12" s="39">
        <v>-7.3894670371798341E-3</v>
      </c>
      <c r="J12" s="33"/>
      <c r="K12" s="9">
        <f t="shared" si="0"/>
        <v>-4.3884342466368111E-2</v>
      </c>
      <c r="L12" s="9">
        <f t="shared" si="1"/>
        <v>1.2441796585525267E-3</v>
      </c>
    </row>
    <row r="13" spans="1:12" x14ac:dyDescent="0.2">
      <c r="B13" s="22" t="s">
        <v>65</v>
      </c>
      <c r="C13" s="23">
        <v>1.521353000231678E-2</v>
      </c>
      <c r="D13" s="24">
        <v>0.122406027642221</v>
      </c>
      <c r="E13" s="25">
        <v>12949</v>
      </c>
      <c r="F13" s="26">
        <v>0</v>
      </c>
      <c r="G13" s="7"/>
      <c r="H13" s="22" t="s">
        <v>65</v>
      </c>
      <c r="I13" s="39">
        <v>-6.1525996714441537E-3</v>
      </c>
      <c r="J13" s="33"/>
      <c r="K13" s="9">
        <f t="shared" si="0"/>
        <v>-4.9499171147520268E-2</v>
      </c>
      <c r="L13" s="9">
        <f t="shared" si="1"/>
        <v>7.6469077133480955E-4</v>
      </c>
    </row>
    <row r="14" spans="1:12" x14ac:dyDescent="0.2">
      <c r="B14" s="22" t="s">
        <v>66</v>
      </c>
      <c r="C14" s="23">
        <v>0.28982933045022785</v>
      </c>
      <c r="D14" s="24">
        <v>0.45370054682848393</v>
      </c>
      <c r="E14" s="25">
        <v>12949</v>
      </c>
      <c r="F14" s="26">
        <v>0</v>
      </c>
      <c r="G14" s="7"/>
      <c r="H14" s="22" t="s">
        <v>66</v>
      </c>
      <c r="I14" s="39">
        <v>-2.8170182062578982E-2</v>
      </c>
      <c r="J14" s="33"/>
      <c r="K14" s="9">
        <f t="shared" si="0"/>
        <v>-4.4094363995297516E-2</v>
      </c>
      <c r="L14" s="9">
        <f t="shared" si="1"/>
        <v>1.7995448898907307E-2</v>
      </c>
    </row>
    <row r="15" spans="1:12" x14ac:dyDescent="0.2">
      <c r="B15" s="22" t="s">
        <v>67</v>
      </c>
      <c r="C15" s="23">
        <v>0.11344505367209823</v>
      </c>
      <c r="D15" s="24">
        <v>0.31714829512304654</v>
      </c>
      <c r="E15" s="25">
        <v>12949</v>
      </c>
      <c r="F15" s="26">
        <v>0</v>
      </c>
      <c r="G15" s="7"/>
      <c r="H15" s="22" t="s">
        <v>67</v>
      </c>
      <c r="I15" s="39">
        <v>-1.8996433048494809E-2</v>
      </c>
      <c r="J15" s="33"/>
      <c r="K15" s="9">
        <f t="shared" si="0"/>
        <v>-5.3102545215309487E-2</v>
      </c>
      <c r="L15" s="9">
        <f t="shared" si="1"/>
        <v>6.7950904983701769E-3</v>
      </c>
    </row>
    <row r="16" spans="1:12" x14ac:dyDescent="0.2">
      <c r="B16" s="22" t="s">
        <v>48</v>
      </c>
      <c r="C16" s="23">
        <v>4.4791103560120477E-3</v>
      </c>
      <c r="D16" s="24">
        <v>6.6778681535664908E-2</v>
      </c>
      <c r="E16" s="25">
        <v>12949</v>
      </c>
      <c r="F16" s="26">
        <v>0</v>
      </c>
      <c r="G16" s="7"/>
      <c r="H16" s="22" t="s">
        <v>48</v>
      </c>
      <c r="I16" s="39">
        <v>-2.162021949664434E-3</v>
      </c>
      <c r="J16" s="33"/>
      <c r="K16" s="9">
        <f t="shared" si="0"/>
        <v>-3.2230915095414904E-2</v>
      </c>
      <c r="L16" s="9">
        <f t="shared" si="1"/>
        <v>1.4501536541261845E-4</v>
      </c>
    </row>
    <row r="17" spans="2:12" x14ac:dyDescent="0.2">
      <c r="B17" s="22" t="s">
        <v>69</v>
      </c>
      <c r="C17" s="23">
        <v>1.0811645686925632E-3</v>
      </c>
      <c r="D17" s="24">
        <v>3.2864556319802105E-2</v>
      </c>
      <c r="E17" s="25">
        <v>12949</v>
      </c>
      <c r="F17" s="26">
        <v>0</v>
      </c>
      <c r="G17" s="7"/>
      <c r="H17" s="22" t="s">
        <v>69</v>
      </c>
      <c r="I17" s="39">
        <v>1.6446546813987564E-3</v>
      </c>
      <c r="J17" s="33"/>
      <c r="K17" s="9">
        <f t="shared" si="0"/>
        <v>4.9989311373712354E-2</v>
      </c>
      <c r="L17" s="9">
        <f t="shared" si="1"/>
        <v>-5.4105168862154861E-5</v>
      </c>
    </row>
    <row r="18" spans="2:12" ht="24" x14ac:dyDescent="0.2">
      <c r="B18" s="22" t="s">
        <v>49</v>
      </c>
      <c r="C18" s="23">
        <v>6.5333230365279188E-2</v>
      </c>
      <c r="D18" s="24">
        <v>0.24712247071482427</v>
      </c>
      <c r="E18" s="25">
        <v>12949</v>
      </c>
      <c r="F18" s="26">
        <v>0</v>
      </c>
      <c r="G18" s="7"/>
      <c r="H18" s="22" t="s">
        <v>49</v>
      </c>
      <c r="I18" s="39">
        <v>-1.1217026245384336E-2</v>
      </c>
      <c r="J18" s="33"/>
      <c r="K18" s="9">
        <f t="shared" si="0"/>
        <v>-4.2425043968501962E-2</v>
      </c>
      <c r="L18" s="9">
        <f t="shared" si="1"/>
        <v>2.9655116249981553E-3</v>
      </c>
    </row>
    <row r="19" spans="2:12" x14ac:dyDescent="0.2">
      <c r="B19" s="22" t="s">
        <v>50</v>
      </c>
      <c r="C19" s="23">
        <v>2.4326202795582671E-2</v>
      </c>
      <c r="D19" s="24">
        <v>0.15406580318622298</v>
      </c>
      <c r="E19" s="25">
        <v>12949</v>
      </c>
      <c r="F19" s="26">
        <v>0</v>
      </c>
      <c r="G19" s="7"/>
      <c r="H19" s="22" t="s">
        <v>50</v>
      </c>
      <c r="I19" s="39">
        <v>4.4056396709167722E-2</v>
      </c>
      <c r="J19" s="33"/>
      <c r="K19" s="9">
        <f>((1-C19)/D19)*I19</f>
        <v>0.27900203016772829</v>
      </c>
      <c r="L19" s="9">
        <f t="shared" si="1"/>
        <v>-6.9562798403383251E-3</v>
      </c>
    </row>
    <row r="20" spans="2:12" x14ac:dyDescent="0.2">
      <c r="B20" s="22" t="s">
        <v>70</v>
      </c>
      <c r="C20" s="23">
        <v>1.0811645686925632E-3</v>
      </c>
      <c r="D20" s="24">
        <v>3.2864556319803173E-2</v>
      </c>
      <c r="E20" s="25">
        <v>12949</v>
      </c>
      <c r="F20" s="26">
        <v>0</v>
      </c>
      <c r="G20" s="7"/>
      <c r="H20" s="22" t="s">
        <v>70</v>
      </c>
      <c r="I20" s="39">
        <v>3.9175082268081496E-3</v>
      </c>
      <c r="J20" s="33"/>
      <c r="K20" s="9">
        <f t="shared" ref="K20:K83" si="2">((1-C20)/D20)*I20</f>
        <v>0.11907273956891197</v>
      </c>
      <c r="L20" s="9">
        <f t="shared" si="1"/>
        <v>-1.2887656389368131E-4</v>
      </c>
    </row>
    <row r="21" spans="2:12" x14ac:dyDescent="0.2">
      <c r="B21" s="22" t="s">
        <v>71</v>
      </c>
      <c r="C21" s="23">
        <v>1.436404355548691E-2</v>
      </c>
      <c r="D21" s="24">
        <v>0.1189908031620701</v>
      </c>
      <c r="E21" s="25">
        <v>12949</v>
      </c>
      <c r="F21" s="26">
        <v>0</v>
      </c>
      <c r="G21" s="7"/>
      <c r="H21" s="22" t="s">
        <v>71</v>
      </c>
      <c r="I21" s="39">
        <v>3.3705442672201734E-2</v>
      </c>
      <c r="J21" s="33"/>
      <c r="K21" s="9">
        <f t="shared" si="2"/>
        <v>0.27919213370089258</v>
      </c>
      <c r="L21" s="9">
        <f t="shared" si="1"/>
        <v>-4.068771986865628E-3</v>
      </c>
    </row>
    <row r="22" spans="2:12" x14ac:dyDescent="0.2">
      <c r="B22" s="22" t="s">
        <v>72</v>
      </c>
      <c r="C22" s="23">
        <v>1.112054984940922E-2</v>
      </c>
      <c r="D22" s="24">
        <v>0.10487007452936487</v>
      </c>
      <c r="E22" s="25">
        <v>12949</v>
      </c>
      <c r="F22" s="26">
        <v>0</v>
      </c>
      <c r="G22" s="7"/>
      <c r="H22" s="22" t="s">
        <v>72</v>
      </c>
      <c r="I22" s="39">
        <v>2.9658600234950552E-2</v>
      </c>
      <c r="J22" s="33"/>
      <c r="K22" s="9">
        <f t="shared" si="2"/>
        <v>0.2796677739020933</v>
      </c>
      <c r="L22" s="9">
        <f t="shared" si="1"/>
        <v>-3.1450339275206117E-3</v>
      </c>
    </row>
    <row r="23" spans="2:12" x14ac:dyDescent="0.2">
      <c r="B23" s="22" t="s">
        <v>73</v>
      </c>
      <c r="C23" s="23">
        <v>6.8731176152598654E-3</v>
      </c>
      <c r="D23" s="24">
        <v>8.2622061495342361E-2</v>
      </c>
      <c r="E23" s="25">
        <v>12949</v>
      </c>
      <c r="F23" s="26">
        <v>0</v>
      </c>
      <c r="G23" s="7"/>
      <c r="H23" s="22" t="s">
        <v>73</v>
      </c>
      <c r="I23" s="39">
        <v>1.1488613818553884E-2</v>
      </c>
      <c r="J23" s="33"/>
      <c r="K23" s="9">
        <f t="shared" si="2"/>
        <v>0.13809448733236773</v>
      </c>
      <c r="L23" s="9">
        <f t="shared" si="1"/>
        <v>-9.557083493453133E-4</v>
      </c>
    </row>
    <row r="24" spans="2:12" x14ac:dyDescent="0.2">
      <c r="B24" s="22" t="s">
        <v>74</v>
      </c>
      <c r="C24" s="23">
        <v>1.0425515483821144E-2</v>
      </c>
      <c r="D24" s="24">
        <v>0.10157569049594509</v>
      </c>
      <c r="E24" s="25">
        <v>12949</v>
      </c>
      <c r="F24" s="26">
        <v>0</v>
      </c>
      <c r="G24" s="7"/>
      <c r="H24" s="22" t="s">
        <v>74</v>
      </c>
      <c r="I24" s="39">
        <v>8.1431878543407003E-3</v>
      </c>
      <c r="J24" s="33"/>
      <c r="K24" s="9">
        <f t="shared" si="2"/>
        <v>7.9332868759570921E-2</v>
      </c>
      <c r="L24" s="9">
        <f t="shared" si="1"/>
        <v>-8.3579969428297749E-4</v>
      </c>
    </row>
    <row r="25" spans="2:12" x14ac:dyDescent="0.2">
      <c r="B25" s="22" t="s">
        <v>75</v>
      </c>
      <c r="C25" s="23">
        <v>7.7226040620897367E-4</v>
      </c>
      <c r="D25" s="24">
        <v>2.7779913916954471E-2</v>
      </c>
      <c r="E25" s="25">
        <v>12949</v>
      </c>
      <c r="F25" s="26">
        <v>0</v>
      </c>
      <c r="G25" s="7"/>
      <c r="H25" s="22" t="s">
        <v>75</v>
      </c>
      <c r="I25" s="39">
        <v>9.8206735602379431E-4</v>
      </c>
      <c r="J25" s="33"/>
      <c r="K25" s="9">
        <f t="shared" si="2"/>
        <v>3.5324405511911981E-2</v>
      </c>
      <c r="L25" s="9">
        <f t="shared" si="1"/>
        <v>-2.7300723017166689E-5</v>
      </c>
    </row>
    <row r="26" spans="2:12" x14ac:dyDescent="0.2">
      <c r="B26" s="22" t="s">
        <v>76</v>
      </c>
      <c r="C26" s="23">
        <v>4.0620897366592017E-2</v>
      </c>
      <c r="D26" s="24">
        <v>0.1974179572881862</v>
      </c>
      <c r="E26" s="25">
        <v>12949</v>
      </c>
      <c r="F26" s="26">
        <v>0</v>
      </c>
      <c r="G26" s="7"/>
      <c r="H26" s="22" t="s">
        <v>76</v>
      </c>
      <c r="I26" s="39">
        <v>1.9259974409405122E-3</v>
      </c>
      <c r="J26" s="33"/>
      <c r="K26" s="9">
        <f t="shared" si="2"/>
        <v>9.3596434789689816E-3</v>
      </c>
      <c r="L26" s="9">
        <f t="shared" si="1"/>
        <v>-3.962949746387897E-4</v>
      </c>
    </row>
    <row r="27" spans="2:12" x14ac:dyDescent="0.2">
      <c r="B27" s="22" t="s">
        <v>77</v>
      </c>
      <c r="C27" s="23">
        <v>0.49957525677658504</v>
      </c>
      <c r="D27" s="24">
        <v>0.50001912721465214</v>
      </c>
      <c r="E27" s="25">
        <v>12949</v>
      </c>
      <c r="F27" s="26">
        <v>0</v>
      </c>
      <c r="G27" s="7"/>
      <c r="H27" s="22" t="s">
        <v>77</v>
      </c>
      <c r="I27" s="39">
        <v>-3.7571118670184781E-4</v>
      </c>
      <c r="J27" s="33"/>
      <c r="K27" s="9">
        <f t="shared" si="2"/>
        <v>-3.7601596398676183E-4</v>
      </c>
      <c r="L27" s="9">
        <f t="shared" si="1"/>
        <v>3.7537766528246327E-4</v>
      </c>
    </row>
    <row r="28" spans="2:12" x14ac:dyDescent="0.2">
      <c r="B28" s="22" t="s">
        <v>78</v>
      </c>
      <c r="C28" s="23">
        <v>0.20503513784848251</v>
      </c>
      <c r="D28" s="24">
        <v>0.40374288672738412</v>
      </c>
      <c r="E28" s="25">
        <v>12949</v>
      </c>
      <c r="F28" s="26">
        <v>0</v>
      </c>
      <c r="G28" s="7"/>
      <c r="H28" s="22" t="s">
        <v>78</v>
      </c>
      <c r="I28" s="39">
        <v>-2.8767937604603423E-2</v>
      </c>
      <c r="J28" s="33"/>
      <c r="K28" s="9">
        <f t="shared" si="2"/>
        <v>-5.6643721298968656E-2</v>
      </c>
      <c r="L28" s="9">
        <f t="shared" si="1"/>
        <v>1.460939188350124E-2</v>
      </c>
    </row>
    <row r="29" spans="2:12" x14ac:dyDescent="0.2">
      <c r="B29" s="22" t="s">
        <v>79</v>
      </c>
      <c r="C29" s="23">
        <v>7.7226040620897367E-4</v>
      </c>
      <c r="D29" s="24">
        <v>2.7779913916954155E-2</v>
      </c>
      <c r="E29" s="25">
        <v>12949</v>
      </c>
      <c r="F29" s="26">
        <v>0</v>
      </c>
      <c r="G29" s="7"/>
      <c r="H29" s="22" t="s">
        <v>79</v>
      </c>
      <c r="I29" s="39">
        <v>2.7626521066130547E-3</v>
      </c>
      <c r="J29" s="33"/>
      <c r="K29" s="9">
        <f t="shared" si="2"/>
        <v>9.9371028579402318E-2</v>
      </c>
      <c r="L29" s="9">
        <f t="shared" si="1"/>
        <v>-7.6799620202026679E-5</v>
      </c>
    </row>
    <row r="30" spans="2:12" x14ac:dyDescent="0.2">
      <c r="B30" s="22" t="s">
        <v>80</v>
      </c>
      <c r="C30" s="23">
        <v>3.0890416248358945E-2</v>
      </c>
      <c r="D30" s="24">
        <v>0.17302748470975562</v>
      </c>
      <c r="E30" s="25">
        <v>12949</v>
      </c>
      <c r="F30" s="26">
        <v>0</v>
      </c>
      <c r="G30" s="7"/>
      <c r="H30" s="22" t="s">
        <v>80</v>
      </c>
      <c r="I30" s="39">
        <v>-1.3417974462565639E-2</v>
      </c>
      <c r="J30" s="33"/>
      <c r="K30" s="9">
        <f t="shared" si="2"/>
        <v>-7.5152728874373881E-2</v>
      </c>
      <c r="L30" s="9">
        <f t="shared" si="1"/>
        <v>2.3954969758346921E-3</v>
      </c>
    </row>
    <row r="31" spans="2:12" x14ac:dyDescent="0.2">
      <c r="B31" s="22" t="s">
        <v>81</v>
      </c>
      <c r="C31" s="23">
        <v>7.7226040620897367E-4</v>
      </c>
      <c r="D31" s="24">
        <v>2.7779913916955862E-2</v>
      </c>
      <c r="E31" s="25">
        <v>12949</v>
      </c>
      <c r="F31" s="26">
        <v>0</v>
      </c>
      <c r="G31" s="7"/>
      <c r="H31" s="22" t="s">
        <v>81</v>
      </c>
      <c r="I31" s="39">
        <v>4.0091863092295331E-3</v>
      </c>
      <c r="J31" s="33"/>
      <c r="K31" s="9">
        <f t="shared" si="2"/>
        <v>0.14420815648880131</v>
      </c>
      <c r="L31" s="9">
        <f t="shared" si="1"/>
        <v>-1.1145231972239068E-4</v>
      </c>
    </row>
    <row r="32" spans="2:12" x14ac:dyDescent="0.2">
      <c r="B32" s="22" t="s">
        <v>82</v>
      </c>
      <c r="C32" s="23">
        <v>6.1780832496717889E-4</v>
      </c>
      <c r="D32" s="24">
        <v>2.4849030623704801E-2</v>
      </c>
      <c r="E32" s="25">
        <v>12949</v>
      </c>
      <c r="F32" s="26">
        <v>0</v>
      </c>
      <c r="G32" s="7"/>
      <c r="H32" s="22" t="s">
        <v>82</v>
      </c>
      <c r="I32" s="39">
        <v>2.8161063107431448E-3</v>
      </c>
      <c r="J32" s="33"/>
      <c r="K32" s="9">
        <f t="shared" si="2"/>
        <v>0.11325860309961558</v>
      </c>
      <c r="L32" s="9">
        <f t="shared" si="1"/>
        <v>-7.0015363943816137E-5</v>
      </c>
    </row>
    <row r="33" spans="2:12" x14ac:dyDescent="0.2">
      <c r="B33" s="22" t="s">
        <v>83</v>
      </c>
      <c r="C33" s="23">
        <v>1.2356166499343578E-3</v>
      </c>
      <c r="D33" s="24">
        <v>3.5130972270436017E-2</v>
      </c>
      <c r="E33" s="25">
        <v>12949</v>
      </c>
      <c r="F33" s="26">
        <v>0</v>
      </c>
      <c r="G33" s="7"/>
      <c r="H33" s="22" t="s">
        <v>83</v>
      </c>
      <c r="I33" s="39">
        <v>1.4036695945553502E-4</v>
      </c>
      <c r="J33" s="33"/>
      <c r="K33" s="9">
        <f t="shared" si="2"/>
        <v>3.9905960650371466E-3</v>
      </c>
      <c r="L33" s="9">
        <f t="shared" si="1"/>
        <v>-4.9369471151777897E-6</v>
      </c>
    </row>
    <row r="34" spans="2:12" x14ac:dyDescent="0.2">
      <c r="B34" s="22" t="s">
        <v>84</v>
      </c>
      <c r="C34" s="23">
        <v>4.1702061935284581E-3</v>
      </c>
      <c r="D34" s="24">
        <v>6.4444831477042788E-2</v>
      </c>
      <c r="E34" s="25">
        <v>12949</v>
      </c>
      <c r="F34" s="26">
        <v>0</v>
      </c>
      <c r="G34" s="7"/>
      <c r="H34" s="22" t="s">
        <v>84</v>
      </c>
      <c r="I34" s="39">
        <v>3.8960445231149493E-3</v>
      </c>
      <c r="J34" s="33"/>
      <c r="K34" s="9">
        <f t="shared" si="2"/>
        <v>6.0203388312009082E-2</v>
      </c>
      <c r="L34" s="9">
        <f t="shared" si="1"/>
        <v>-2.5211190142291517E-4</v>
      </c>
    </row>
    <row r="35" spans="2:12" x14ac:dyDescent="0.2">
      <c r="B35" s="22" t="s">
        <v>85</v>
      </c>
      <c r="C35" s="23">
        <v>7.7226040620897361E-5</v>
      </c>
      <c r="D35" s="24">
        <v>8.7878348084665086E-3</v>
      </c>
      <c r="E35" s="25">
        <v>12949</v>
      </c>
      <c r="F35" s="26">
        <v>0</v>
      </c>
      <c r="G35" s="7"/>
      <c r="H35" s="22" t="s">
        <v>85</v>
      </c>
      <c r="I35" s="39">
        <v>-9.2330238752611621E-4</v>
      </c>
      <c r="J35" s="33"/>
      <c r="K35" s="9">
        <f t="shared" si="2"/>
        <v>-0.10505785607723969</v>
      </c>
      <c r="L35" s="9">
        <f t="shared" si="1"/>
        <v>8.1138288598424233E-6</v>
      </c>
    </row>
    <row r="36" spans="2:12" x14ac:dyDescent="0.2">
      <c r="B36" s="22" t="s">
        <v>86</v>
      </c>
      <c r="C36" s="23">
        <v>9.6532550776121714E-3</v>
      </c>
      <c r="D36" s="24">
        <v>9.7779384777016295E-2</v>
      </c>
      <c r="E36" s="25">
        <v>12949</v>
      </c>
      <c r="F36" s="26">
        <v>0</v>
      </c>
      <c r="G36" s="7"/>
      <c r="H36" s="22" t="s">
        <v>86</v>
      </c>
      <c r="I36" s="39">
        <v>4.0773467100805143E-3</v>
      </c>
      <c r="J36" s="33"/>
      <c r="K36" s="9">
        <f t="shared" si="2"/>
        <v>4.1296916026387194E-2</v>
      </c>
      <c r="L36" s="9">
        <f t="shared" si="1"/>
        <v>-4.0253544161715531E-4</v>
      </c>
    </row>
    <row r="37" spans="2:12" x14ac:dyDescent="0.2">
      <c r="B37" s="22" t="s">
        <v>87</v>
      </c>
      <c r="C37" s="23">
        <v>0.13035755656807474</v>
      </c>
      <c r="D37" s="24">
        <v>0.33670939900532254</v>
      </c>
      <c r="E37" s="25">
        <v>12949</v>
      </c>
      <c r="F37" s="26">
        <v>0</v>
      </c>
      <c r="G37" s="7"/>
      <c r="H37" s="22" t="s">
        <v>87</v>
      </c>
      <c r="I37" s="39">
        <v>1.7067047315403448E-2</v>
      </c>
      <c r="J37" s="33"/>
      <c r="K37" s="9">
        <f t="shared" si="2"/>
        <v>4.408023290523326E-2</v>
      </c>
      <c r="L37" s="9">
        <f t="shared" si="1"/>
        <v>-6.6075333579641007E-3</v>
      </c>
    </row>
    <row r="38" spans="2:12" ht="24" x14ac:dyDescent="0.2">
      <c r="B38" s="22" t="s">
        <v>88</v>
      </c>
      <c r="C38" s="23">
        <v>3.2434937060776894E-2</v>
      </c>
      <c r="D38" s="24">
        <v>0.17715906887272961</v>
      </c>
      <c r="E38" s="25">
        <v>12949</v>
      </c>
      <c r="F38" s="26">
        <v>0</v>
      </c>
      <c r="G38" s="7"/>
      <c r="H38" s="22" t="s">
        <v>88</v>
      </c>
      <c r="I38" s="39">
        <v>-1.0396750786795424E-2</v>
      </c>
      <c r="J38" s="33"/>
      <c r="K38" s="9">
        <f t="shared" si="2"/>
        <v>-5.678248871705157E-2</v>
      </c>
      <c r="L38" s="9">
        <f t="shared" si="1"/>
        <v>1.9034755575993024E-3</v>
      </c>
    </row>
    <row r="39" spans="2:12" x14ac:dyDescent="0.2">
      <c r="B39" s="22" t="s">
        <v>89</v>
      </c>
      <c r="C39" s="23">
        <v>2.3167812186269211E-4</v>
      </c>
      <c r="D39" s="24">
        <v>1.5219800784865461E-2</v>
      </c>
      <c r="E39" s="25">
        <v>12949</v>
      </c>
      <c r="F39" s="26">
        <v>0</v>
      </c>
      <c r="G39" s="7"/>
      <c r="H39" s="22" t="s">
        <v>89</v>
      </c>
      <c r="I39" s="39">
        <v>6.6689170425011858E-4</v>
      </c>
      <c r="J39" s="33"/>
      <c r="K39" s="9">
        <f t="shared" si="2"/>
        <v>4.3807222542334073E-2</v>
      </c>
      <c r="L39" s="9">
        <f t="shared" si="1"/>
        <v>-1.0151526929321971E-5</v>
      </c>
    </row>
    <row r="40" spans="2:12" x14ac:dyDescent="0.2">
      <c r="B40" s="22" t="s">
        <v>90</v>
      </c>
      <c r="C40" s="23">
        <v>2.2395551780060238E-3</v>
      </c>
      <c r="D40" s="24">
        <v>4.7272742130978956E-2</v>
      </c>
      <c r="E40" s="25">
        <v>12949</v>
      </c>
      <c r="F40" s="26">
        <v>0</v>
      </c>
      <c r="G40" s="7"/>
      <c r="H40" s="22" t="s">
        <v>90</v>
      </c>
      <c r="I40" s="39">
        <v>6.0732471535960963E-3</v>
      </c>
      <c r="J40" s="33"/>
      <c r="K40" s="9">
        <f t="shared" si="2"/>
        <v>0.12818477431870659</v>
      </c>
      <c r="L40" s="9">
        <f t="shared" si="1"/>
        <v>-2.8772124266582749E-4</v>
      </c>
    </row>
    <row r="41" spans="2:12" x14ac:dyDescent="0.2">
      <c r="B41" s="22" t="s">
        <v>91</v>
      </c>
      <c r="C41" s="23">
        <v>4.5949494169433933E-2</v>
      </c>
      <c r="D41" s="24">
        <v>0.20938367620782736</v>
      </c>
      <c r="E41" s="25">
        <v>12949</v>
      </c>
      <c r="F41" s="26">
        <v>0</v>
      </c>
      <c r="G41" s="7"/>
      <c r="H41" s="22" t="s">
        <v>91</v>
      </c>
      <c r="I41" s="39">
        <v>5.1669347718956572E-2</v>
      </c>
      <c r="J41" s="33"/>
      <c r="K41" s="9">
        <f t="shared" si="2"/>
        <v>0.23542984926044166</v>
      </c>
      <c r="L41" s="9">
        <f t="shared" si="1"/>
        <v>-1.1338899167068383E-2</v>
      </c>
    </row>
    <row r="42" spans="2:12" x14ac:dyDescent="0.2">
      <c r="B42" s="22" t="s">
        <v>92</v>
      </c>
      <c r="C42" s="23">
        <v>0.15283033438875587</v>
      </c>
      <c r="D42" s="24">
        <v>0.35983777283105256</v>
      </c>
      <c r="E42" s="25">
        <v>12949</v>
      </c>
      <c r="F42" s="26">
        <v>0</v>
      </c>
      <c r="G42" s="7"/>
      <c r="H42" s="22" t="s">
        <v>92</v>
      </c>
      <c r="I42" s="39">
        <v>4.771405281073858E-2</v>
      </c>
      <c r="J42" s="33"/>
      <c r="K42" s="9">
        <f t="shared" si="2"/>
        <v>0.11233367149481868</v>
      </c>
      <c r="L42" s="9">
        <f t="shared" si="1"/>
        <v>-2.0265117218618608E-2</v>
      </c>
    </row>
    <row r="43" spans="2:12" x14ac:dyDescent="0.2">
      <c r="B43" s="22" t="s">
        <v>93</v>
      </c>
      <c r="C43" s="23">
        <v>0.61788555100779985</v>
      </c>
      <c r="D43" s="24">
        <v>0.48592307165992815</v>
      </c>
      <c r="E43" s="25">
        <v>12949</v>
      </c>
      <c r="F43" s="26">
        <v>0</v>
      </c>
      <c r="G43" s="7"/>
      <c r="H43" s="22" t="s">
        <v>93</v>
      </c>
      <c r="I43" s="39">
        <v>-3.8259163738616764E-2</v>
      </c>
      <c r="J43" s="33"/>
      <c r="K43" s="9">
        <f t="shared" si="2"/>
        <v>-3.0085789548834674E-2</v>
      </c>
      <c r="L43" s="9">
        <f t="shared" si="1"/>
        <v>4.8649232453562299E-2</v>
      </c>
    </row>
    <row r="44" spans="2:12" x14ac:dyDescent="0.2">
      <c r="B44" s="22" t="s">
        <v>94</v>
      </c>
      <c r="C44" s="23">
        <v>0.17561201637192062</v>
      </c>
      <c r="D44" s="24">
        <v>0.3805044246039806</v>
      </c>
      <c r="E44" s="25">
        <v>12949</v>
      </c>
      <c r="F44" s="26">
        <v>0</v>
      </c>
      <c r="G44" s="7"/>
      <c r="H44" s="22" t="s">
        <v>94</v>
      </c>
      <c r="I44" s="39">
        <v>-2.5447957807951376E-2</v>
      </c>
      <c r="J44" s="33"/>
      <c r="K44" s="9">
        <f t="shared" si="2"/>
        <v>-5.5134682458906695E-2</v>
      </c>
      <c r="L44" s="9">
        <f t="shared" si="1"/>
        <v>1.1744849453072959E-2</v>
      </c>
    </row>
    <row r="45" spans="2:12" ht="24" x14ac:dyDescent="0.2">
      <c r="B45" s="22" t="s">
        <v>95</v>
      </c>
      <c r="C45" s="23">
        <v>2.0078770561433312E-3</v>
      </c>
      <c r="D45" s="24">
        <v>4.4766061328591435E-2</v>
      </c>
      <c r="E45" s="25">
        <v>12949</v>
      </c>
      <c r="F45" s="26">
        <v>0</v>
      </c>
      <c r="G45" s="7"/>
      <c r="H45" s="22" t="s">
        <v>95</v>
      </c>
      <c r="I45" s="39">
        <v>-1.5972673263347471E-3</v>
      </c>
      <c r="J45" s="33"/>
      <c r="K45" s="9">
        <f t="shared" si="2"/>
        <v>-3.5608676810250643E-2</v>
      </c>
      <c r="L45" s="9">
        <f t="shared" si="1"/>
        <v>7.1641692878319024E-5</v>
      </c>
    </row>
    <row r="46" spans="2:12" x14ac:dyDescent="0.2">
      <c r="B46" s="22" t="s">
        <v>96</v>
      </c>
      <c r="C46" s="23">
        <v>3.4751718279403807E-3</v>
      </c>
      <c r="D46" s="24">
        <v>5.8850339595254521E-2</v>
      </c>
      <c r="E46" s="25">
        <v>12949</v>
      </c>
      <c r="F46" s="26">
        <v>0</v>
      </c>
      <c r="G46" s="7"/>
      <c r="H46" s="22" t="s">
        <v>96</v>
      </c>
      <c r="I46" s="39">
        <v>1.1969133608704017E-3</v>
      </c>
      <c r="J46" s="33"/>
      <c r="K46" s="9">
        <f t="shared" si="2"/>
        <v>2.0267578564226313E-2</v>
      </c>
      <c r="L46" s="9">
        <f t="shared" si="1"/>
        <v>-7.0678939506368864E-5</v>
      </c>
    </row>
    <row r="47" spans="2:12" x14ac:dyDescent="0.2">
      <c r="B47" s="22" t="s">
        <v>97</v>
      </c>
      <c r="C47" s="23">
        <v>0.45277627616032123</v>
      </c>
      <c r="D47" s="24">
        <v>0.49778414566395968</v>
      </c>
      <c r="E47" s="25">
        <v>12949</v>
      </c>
      <c r="F47" s="26">
        <v>0</v>
      </c>
      <c r="G47" s="7"/>
      <c r="H47" s="22" t="s">
        <v>97</v>
      </c>
      <c r="I47" s="39">
        <v>6.2450024111009354E-2</v>
      </c>
      <c r="J47" s="33"/>
      <c r="K47" s="9">
        <f t="shared" si="2"/>
        <v>6.86525174527641E-2</v>
      </c>
      <c r="L47" s="9">
        <f t="shared" si="1"/>
        <v>-5.6803515357826129E-2</v>
      </c>
    </row>
    <row r="48" spans="2:12" x14ac:dyDescent="0.2">
      <c r="B48" s="22" t="s">
        <v>98</v>
      </c>
      <c r="C48" s="23">
        <v>0.4054367132597112</v>
      </c>
      <c r="D48" s="24">
        <v>0.49099531787677525</v>
      </c>
      <c r="E48" s="25">
        <v>12949</v>
      </c>
      <c r="F48" s="26">
        <v>0</v>
      </c>
      <c r="G48" s="7"/>
      <c r="H48" s="22" t="s">
        <v>98</v>
      </c>
      <c r="I48" s="39">
        <v>4.8020292421531309E-2</v>
      </c>
      <c r="J48" s="33"/>
      <c r="K48" s="9">
        <f t="shared" si="2"/>
        <v>5.8149440234664083E-2</v>
      </c>
      <c r="L48" s="9">
        <f t="shared" si="1"/>
        <v>-3.9652495289256587E-2</v>
      </c>
    </row>
    <row r="49" spans="2:12" x14ac:dyDescent="0.2">
      <c r="B49" s="22" t="s">
        <v>99</v>
      </c>
      <c r="C49" s="23">
        <v>0.13699899606147192</v>
      </c>
      <c r="D49" s="24">
        <v>0.34385956770242831</v>
      </c>
      <c r="E49" s="25">
        <v>12949</v>
      </c>
      <c r="F49" s="26">
        <v>0</v>
      </c>
      <c r="G49" s="7"/>
      <c r="H49" s="22" t="s">
        <v>99</v>
      </c>
      <c r="I49" s="39">
        <v>7.515507607420531E-2</v>
      </c>
      <c r="J49" s="33"/>
      <c r="K49" s="9">
        <f t="shared" si="2"/>
        <v>0.1886203328192505</v>
      </c>
      <c r="L49" s="9">
        <f t="shared" si="1"/>
        <v>-2.9942950373275202E-2</v>
      </c>
    </row>
    <row r="50" spans="2:12" x14ac:dyDescent="0.2">
      <c r="B50" s="22" t="s">
        <v>100</v>
      </c>
      <c r="C50" s="23">
        <v>2.7801374623523055E-3</v>
      </c>
      <c r="D50" s="24">
        <v>5.2655696906360051E-2</v>
      </c>
      <c r="E50" s="25">
        <v>12949</v>
      </c>
      <c r="F50" s="26">
        <v>0</v>
      </c>
      <c r="G50" s="7"/>
      <c r="H50" s="22" t="s">
        <v>100</v>
      </c>
      <c r="I50" s="39">
        <v>6.2277678013630154E-3</v>
      </c>
      <c r="J50" s="33"/>
      <c r="K50" s="9">
        <f t="shared" si="2"/>
        <v>0.11794457419936799</v>
      </c>
      <c r="L50" s="9">
        <f t="shared" si="1"/>
        <v>-3.2881628368134811E-4</v>
      </c>
    </row>
    <row r="51" spans="2:12" x14ac:dyDescent="0.2">
      <c r="B51" s="22" t="s">
        <v>101</v>
      </c>
      <c r="C51" s="23">
        <v>5.1509769094138541E-2</v>
      </c>
      <c r="D51" s="24">
        <v>0.22104362933240168</v>
      </c>
      <c r="E51" s="25">
        <v>12949</v>
      </c>
      <c r="F51" s="26">
        <v>0</v>
      </c>
      <c r="G51" s="7"/>
      <c r="H51" s="22" t="s">
        <v>101</v>
      </c>
      <c r="I51" s="39">
        <v>5.8613919941842056E-2</v>
      </c>
      <c r="J51" s="33"/>
      <c r="K51" s="9">
        <f t="shared" si="2"/>
        <v>0.25151021374306626</v>
      </c>
      <c r="L51" s="9">
        <f t="shared" si="1"/>
        <v>-1.3658794379305094E-2</v>
      </c>
    </row>
    <row r="52" spans="2:12" x14ac:dyDescent="0.2">
      <c r="B52" s="22" t="s">
        <v>102</v>
      </c>
      <c r="C52" s="23">
        <v>2.6025175689242414E-2</v>
      </c>
      <c r="D52" s="24">
        <v>0.15921627927476392</v>
      </c>
      <c r="E52" s="25">
        <v>12949</v>
      </c>
      <c r="F52" s="26">
        <v>0</v>
      </c>
      <c r="G52" s="7"/>
      <c r="H52" s="22" t="s">
        <v>102</v>
      </c>
      <c r="I52" s="39">
        <v>5.0990558342590885E-2</v>
      </c>
      <c r="J52" s="33"/>
      <c r="K52" s="9">
        <f t="shared" si="2"/>
        <v>0.31192488814241592</v>
      </c>
      <c r="L52" s="9">
        <f t="shared" si="1"/>
        <v>-8.3348150415472697E-3</v>
      </c>
    </row>
    <row r="53" spans="2:12" x14ac:dyDescent="0.2">
      <c r="B53" s="22" t="s">
        <v>103</v>
      </c>
      <c r="C53" s="23">
        <v>0.68955131670399261</v>
      </c>
      <c r="D53" s="24">
        <v>0.46269518196553799</v>
      </c>
      <c r="E53" s="25">
        <v>12949</v>
      </c>
      <c r="F53" s="26">
        <v>0</v>
      </c>
      <c r="G53" s="7"/>
      <c r="H53" s="22" t="s">
        <v>103</v>
      </c>
      <c r="I53" s="39">
        <v>5.0511621597428766E-2</v>
      </c>
      <c r="J53" s="33"/>
      <c r="K53" s="9">
        <f t="shared" si="2"/>
        <v>3.3891138328809932E-2</v>
      </c>
      <c r="L53" s="9">
        <f t="shared" si="1"/>
        <v>-7.5277107994513398E-2</v>
      </c>
    </row>
    <row r="54" spans="2:12" x14ac:dyDescent="0.2">
      <c r="B54" s="22" t="s">
        <v>104</v>
      </c>
      <c r="C54" s="23">
        <v>0.8262414086029809</v>
      </c>
      <c r="D54" s="24">
        <v>0.37891639083671202</v>
      </c>
      <c r="E54" s="25">
        <v>12949</v>
      </c>
      <c r="F54" s="26">
        <v>0</v>
      </c>
      <c r="G54" s="7"/>
      <c r="H54" s="22" t="s">
        <v>104</v>
      </c>
      <c r="I54" s="39">
        <v>5.0790720601414209E-3</v>
      </c>
      <c r="J54" s="33"/>
      <c r="K54" s="9">
        <f t="shared" si="2"/>
        <v>2.3290953574886192E-3</v>
      </c>
      <c r="L54" s="9">
        <f t="shared" si="1"/>
        <v>-1.1075107213231437E-2</v>
      </c>
    </row>
    <row r="55" spans="2:12" x14ac:dyDescent="0.2">
      <c r="B55" s="22" t="s">
        <v>105</v>
      </c>
      <c r="C55" s="23">
        <v>0.65603521507452311</v>
      </c>
      <c r="D55" s="24">
        <v>0.47504782842483817</v>
      </c>
      <c r="E55" s="25">
        <v>12949</v>
      </c>
      <c r="F55" s="26">
        <v>0</v>
      </c>
      <c r="G55" s="7"/>
      <c r="H55" s="22" t="s">
        <v>105</v>
      </c>
      <c r="I55" s="39">
        <v>3.5900840566881191E-2</v>
      </c>
      <c r="J55" s="33"/>
      <c r="K55" s="9">
        <f t="shared" si="2"/>
        <v>2.5994487639648095E-2</v>
      </c>
      <c r="L55" s="9">
        <f t="shared" si="1"/>
        <v>-4.9578619779706012E-2</v>
      </c>
    </row>
    <row r="56" spans="2:12" x14ac:dyDescent="0.2">
      <c r="B56" s="22" t="s">
        <v>106</v>
      </c>
      <c r="C56" s="23">
        <v>0.66429840142095919</v>
      </c>
      <c r="D56" s="24">
        <v>0.47225338378218229</v>
      </c>
      <c r="E56" s="25">
        <v>12949</v>
      </c>
      <c r="F56" s="26">
        <v>0</v>
      </c>
      <c r="G56" s="7"/>
      <c r="H56" s="22" t="s">
        <v>106</v>
      </c>
      <c r="I56" s="39">
        <v>4.212031469587612E-2</v>
      </c>
      <c r="J56" s="33"/>
      <c r="K56" s="9">
        <f t="shared" si="2"/>
        <v>2.994125073877631E-2</v>
      </c>
      <c r="L56" s="9">
        <f t="shared" si="1"/>
        <v>-5.924882421323991E-2</v>
      </c>
    </row>
    <row r="57" spans="2:12" x14ac:dyDescent="0.2">
      <c r="B57" s="22" t="s">
        <v>107</v>
      </c>
      <c r="C57" s="23">
        <v>0.15885396555718589</v>
      </c>
      <c r="D57" s="24">
        <v>0.36555396711950533</v>
      </c>
      <c r="E57" s="25">
        <v>12949</v>
      </c>
      <c r="F57" s="26">
        <v>0</v>
      </c>
      <c r="G57" s="7"/>
      <c r="H57" s="22" t="s">
        <v>107</v>
      </c>
      <c r="I57" s="39">
        <v>7.3495505100272668E-2</v>
      </c>
      <c r="J57" s="33"/>
      <c r="K57" s="9">
        <f t="shared" si="2"/>
        <v>0.16911443514510102</v>
      </c>
      <c r="L57" s="9">
        <f t="shared" si="1"/>
        <v>-3.1937972189999345E-2</v>
      </c>
    </row>
    <row r="58" spans="2:12" x14ac:dyDescent="0.2">
      <c r="B58" s="22" t="s">
        <v>108</v>
      </c>
      <c r="C58" s="23">
        <v>0.25044404973357015</v>
      </c>
      <c r="D58" s="24">
        <v>0.43328550151111039</v>
      </c>
      <c r="E58" s="25">
        <v>12949</v>
      </c>
      <c r="F58" s="26">
        <v>0</v>
      </c>
      <c r="G58" s="7"/>
      <c r="H58" s="22" t="s">
        <v>108</v>
      </c>
      <c r="I58" s="39">
        <v>1.7982649970132908E-2</v>
      </c>
      <c r="J58" s="33"/>
      <c r="K58" s="9">
        <f t="shared" si="2"/>
        <v>3.1108823719378311E-2</v>
      </c>
      <c r="L58" s="9">
        <f t="shared" si="1"/>
        <v>-1.0394180437043465E-2</v>
      </c>
    </row>
    <row r="59" spans="2:12" x14ac:dyDescent="0.2">
      <c r="B59" s="22" t="s">
        <v>109</v>
      </c>
      <c r="C59" s="23">
        <v>2.2936134064406512E-2</v>
      </c>
      <c r="D59" s="24">
        <v>0.14970570661483795</v>
      </c>
      <c r="E59" s="25">
        <v>12949</v>
      </c>
      <c r="F59" s="26">
        <v>0</v>
      </c>
      <c r="G59" s="7"/>
      <c r="H59" s="22" t="s">
        <v>109</v>
      </c>
      <c r="I59" s="39">
        <v>4.1335788897808819E-2</v>
      </c>
      <c r="J59" s="33"/>
      <c r="K59" s="9">
        <f t="shared" si="2"/>
        <v>0.26978066912238652</v>
      </c>
      <c r="L59" s="9">
        <f t="shared" si="1"/>
        <v>-6.3329796656140351E-3</v>
      </c>
    </row>
    <row r="60" spans="2:12" x14ac:dyDescent="0.2">
      <c r="B60" s="22" t="s">
        <v>110</v>
      </c>
      <c r="C60" s="23">
        <v>0.12464282956212835</v>
      </c>
      <c r="D60" s="24">
        <v>0.3303262344301926</v>
      </c>
      <c r="E60" s="25">
        <v>12949</v>
      </c>
      <c r="F60" s="26">
        <v>0</v>
      </c>
      <c r="G60" s="7"/>
      <c r="H60" s="22" t="s">
        <v>110</v>
      </c>
      <c r="I60" s="39">
        <v>6.9411091885024603E-2</v>
      </c>
      <c r="J60" s="33"/>
      <c r="K60" s="9">
        <f t="shared" si="2"/>
        <v>0.18393784887926748</v>
      </c>
      <c r="L60" s="9">
        <f t="shared" si="1"/>
        <v>-2.6191062028331515E-2</v>
      </c>
    </row>
    <row r="61" spans="2:12" x14ac:dyDescent="0.2">
      <c r="B61" s="22" t="s">
        <v>111</v>
      </c>
      <c r="C61" s="23">
        <v>8.9582207120240939E-2</v>
      </c>
      <c r="D61" s="24">
        <v>0.28559330194616067</v>
      </c>
      <c r="E61" s="25">
        <v>12949</v>
      </c>
      <c r="F61" s="26">
        <v>0</v>
      </c>
      <c r="G61" s="7"/>
      <c r="H61" s="22" t="s">
        <v>111</v>
      </c>
      <c r="I61" s="39">
        <v>5.6675674511301635E-2</v>
      </c>
      <c r="J61" s="33"/>
      <c r="K61" s="9">
        <f t="shared" si="2"/>
        <v>0.18067140281979752</v>
      </c>
      <c r="L61" s="9">
        <f t="shared" si="1"/>
        <v>-1.7777489801591748E-2</v>
      </c>
    </row>
    <row r="62" spans="2:12" x14ac:dyDescent="0.2">
      <c r="B62" s="22" t="s">
        <v>112</v>
      </c>
      <c r="C62" s="23">
        <v>0.16433701444126961</v>
      </c>
      <c r="D62" s="24">
        <v>0.37059542148394231</v>
      </c>
      <c r="E62" s="25">
        <v>12949</v>
      </c>
      <c r="F62" s="26">
        <v>0</v>
      </c>
      <c r="G62" s="7"/>
      <c r="H62" s="22" t="s">
        <v>112</v>
      </c>
      <c r="I62" s="39">
        <v>7.3412834647040445E-2</v>
      </c>
      <c r="J62" s="33"/>
      <c r="K62" s="9">
        <f t="shared" si="2"/>
        <v>0.1655400607320601</v>
      </c>
      <c r="L62" s="9">
        <f t="shared" si="1"/>
        <v>-3.2554223199133529E-2</v>
      </c>
    </row>
    <row r="63" spans="2:12" x14ac:dyDescent="0.2">
      <c r="B63" s="22" t="s">
        <v>113</v>
      </c>
      <c r="C63" s="23">
        <v>2.4712332998687156E-3</v>
      </c>
      <c r="D63" s="24">
        <v>4.9651955575725638E-2</v>
      </c>
      <c r="E63" s="25">
        <v>12949</v>
      </c>
      <c r="F63" s="26">
        <v>0</v>
      </c>
      <c r="G63" s="7"/>
      <c r="H63" s="22" t="s">
        <v>113</v>
      </c>
      <c r="I63" s="39">
        <v>1.3674642643265565E-2</v>
      </c>
      <c r="J63" s="33"/>
      <c r="K63" s="9">
        <f t="shared" si="2"/>
        <v>0.27472934857918468</v>
      </c>
      <c r="L63" s="9">
        <f t="shared" si="1"/>
        <v>-6.8060224158348768E-4</v>
      </c>
    </row>
    <row r="64" spans="2:12" x14ac:dyDescent="0.2">
      <c r="B64" s="22" t="s">
        <v>114</v>
      </c>
      <c r="C64" s="23">
        <v>8.371302803305275E-2</v>
      </c>
      <c r="D64" s="24">
        <v>0.27696765346095026</v>
      </c>
      <c r="E64" s="25">
        <v>12949</v>
      </c>
      <c r="F64" s="26">
        <v>0</v>
      </c>
      <c r="G64" s="7"/>
      <c r="H64" s="22" t="s">
        <v>114</v>
      </c>
      <c r="I64" s="39">
        <v>6.6928991549626782E-2</v>
      </c>
      <c r="J64" s="33"/>
      <c r="K64" s="9">
        <f t="shared" si="2"/>
        <v>0.22141994647203567</v>
      </c>
      <c r="L64" s="9">
        <f t="shared" si="1"/>
        <v>-2.0229180107516787E-2</v>
      </c>
    </row>
    <row r="65" spans="2:12" x14ac:dyDescent="0.2">
      <c r="B65" s="22" t="s">
        <v>115</v>
      </c>
      <c r="C65" s="23">
        <v>0.17538033825005792</v>
      </c>
      <c r="D65" s="24">
        <v>0.38030677703426852</v>
      </c>
      <c r="E65" s="25">
        <v>12949</v>
      </c>
      <c r="F65" s="26">
        <v>0</v>
      </c>
      <c r="G65" s="7"/>
      <c r="H65" s="22" t="s">
        <v>115</v>
      </c>
      <c r="I65" s="39">
        <v>5.5749918633526387E-2</v>
      </c>
      <c r="J65" s="33"/>
      <c r="K65" s="9">
        <f t="shared" si="2"/>
        <v>0.12088261851306123</v>
      </c>
      <c r="L65" s="9">
        <f t="shared" si="1"/>
        <v>-2.5709348814680847E-2</v>
      </c>
    </row>
    <row r="66" spans="2:12" x14ac:dyDescent="0.2">
      <c r="B66" s="22" t="s">
        <v>116</v>
      </c>
      <c r="C66" s="23">
        <v>0.70600046335624378</v>
      </c>
      <c r="D66" s="24">
        <v>0.45560930594770688</v>
      </c>
      <c r="E66" s="25">
        <v>12949</v>
      </c>
      <c r="F66" s="26">
        <v>0</v>
      </c>
      <c r="G66" s="7"/>
      <c r="H66" s="22" t="s">
        <v>116</v>
      </c>
      <c r="I66" s="39">
        <v>4.5154887542522462E-2</v>
      </c>
      <c r="J66" s="33"/>
      <c r="K66" s="9">
        <f t="shared" si="2"/>
        <v>2.9137938671134692E-2</v>
      </c>
      <c r="L66" s="9">
        <f t="shared" si="1"/>
        <v>-6.9970852464279851E-2</v>
      </c>
    </row>
    <row r="67" spans="2:12" x14ac:dyDescent="0.2">
      <c r="B67" s="22" t="s">
        <v>117</v>
      </c>
      <c r="C67" s="23">
        <v>0.1323654336242181</v>
      </c>
      <c r="D67" s="24">
        <v>0.33890071599485411</v>
      </c>
      <c r="E67" s="25">
        <v>12949</v>
      </c>
      <c r="F67" s="26">
        <v>0</v>
      </c>
      <c r="G67" s="7"/>
      <c r="H67" s="22" t="s">
        <v>117</v>
      </c>
      <c r="I67" s="39">
        <v>1.2269403092169942E-2</v>
      </c>
      <c r="J67" s="33"/>
      <c r="K67" s="9">
        <f t="shared" si="2"/>
        <v>3.1411436238234988E-2</v>
      </c>
      <c r="L67" s="9">
        <f t="shared" si="1"/>
        <v>-4.7920962805816448E-3</v>
      </c>
    </row>
    <row r="68" spans="2:12" x14ac:dyDescent="0.2">
      <c r="B68" s="22" t="s">
        <v>118</v>
      </c>
      <c r="C68" s="23">
        <v>2.2704455942543826E-2</v>
      </c>
      <c r="D68" s="24">
        <v>0.14896535611021347</v>
      </c>
      <c r="E68" s="25">
        <v>12949</v>
      </c>
      <c r="F68" s="26">
        <v>0</v>
      </c>
      <c r="G68" s="7"/>
      <c r="H68" s="22" t="s">
        <v>118</v>
      </c>
      <c r="I68" s="39">
        <v>2.412770896460921E-2</v>
      </c>
      <c r="J68" s="33"/>
      <c r="K68" s="9">
        <f t="shared" si="2"/>
        <v>0.15829118309885354</v>
      </c>
      <c r="L68" s="9">
        <f t="shared" si="1"/>
        <v>-3.6774087578872335E-3</v>
      </c>
    </row>
    <row r="69" spans="2:12" x14ac:dyDescent="0.2">
      <c r="B69" s="22" t="s">
        <v>119</v>
      </c>
      <c r="C69" s="23">
        <v>6.9503436558807639E-4</v>
      </c>
      <c r="D69" s="24">
        <v>2.6355358741775269E-2</v>
      </c>
      <c r="E69" s="25">
        <v>12949</v>
      </c>
      <c r="F69" s="26">
        <v>0</v>
      </c>
      <c r="G69" s="7"/>
      <c r="H69" s="22" t="s">
        <v>119</v>
      </c>
      <c r="I69" s="39">
        <v>4.5587640745232607E-3</v>
      </c>
      <c r="J69" s="33"/>
      <c r="K69" s="9">
        <f t="shared" si="2"/>
        <v>0.1728527249984228</v>
      </c>
      <c r="L69" s="9">
        <f t="shared" si="1"/>
        <v>-1.2022214258004678E-4</v>
      </c>
    </row>
    <row r="70" spans="2:12" x14ac:dyDescent="0.2">
      <c r="B70" s="22" t="s">
        <v>120</v>
      </c>
      <c r="C70" s="23">
        <v>1.8457023708394471E-2</v>
      </c>
      <c r="D70" s="24">
        <v>0.13460223306907176</v>
      </c>
      <c r="E70" s="25">
        <v>12949</v>
      </c>
      <c r="F70" s="26">
        <v>0</v>
      </c>
      <c r="G70" s="7"/>
      <c r="H70" s="22" t="s">
        <v>120</v>
      </c>
      <c r="I70" s="39">
        <v>4.4139682179484718E-2</v>
      </c>
      <c r="J70" s="33"/>
      <c r="K70" s="9">
        <f t="shared" si="2"/>
        <v>0.32187426635622418</v>
      </c>
      <c r="L70" s="9">
        <f t="shared" si="1"/>
        <v>-6.0525530809706993E-3</v>
      </c>
    </row>
    <row r="71" spans="2:12" x14ac:dyDescent="0.2">
      <c r="B71" s="22" t="s">
        <v>121</v>
      </c>
      <c r="C71" s="23">
        <v>7.7226040620897367E-4</v>
      </c>
      <c r="D71" s="24">
        <v>2.7779913916956472E-2</v>
      </c>
      <c r="E71" s="25">
        <v>12949</v>
      </c>
      <c r="F71" s="26">
        <v>0</v>
      </c>
      <c r="G71" s="7"/>
      <c r="H71" s="22" t="s">
        <v>121</v>
      </c>
      <c r="I71" s="39">
        <v>5.1961032333860411E-3</v>
      </c>
      <c r="J71" s="33"/>
      <c r="K71" s="9">
        <f t="shared" si="2"/>
        <v>0.18690088472243765</v>
      </c>
      <c r="L71" s="9">
        <f t="shared" si="1"/>
        <v>-1.4444770439944171E-4</v>
      </c>
    </row>
    <row r="72" spans="2:12" x14ac:dyDescent="0.2">
      <c r="B72" s="22" t="s">
        <v>122</v>
      </c>
      <c r="C72" s="23">
        <v>1.6989728936597421E-3</v>
      </c>
      <c r="D72" s="24">
        <v>4.1185159668484517E-2</v>
      </c>
      <c r="E72" s="25">
        <v>12949</v>
      </c>
      <c r="F72" s="26">
        <v>0</v>
      </c>
      <c r="G72" s="7"/>
      <c r="H72" s="22" t="s">
        <v>122</v>
      </c>
      <c r="I72" s="39">
        <v>3.9301094975323124E-3</v>
      </c>
      <c r="J72" s="33"/>
      <c r="K72" s="9">
        <f t="shared" si="2"/>
        <v>9.5263254521971846E-2</v>
      </c>
      <c r="L72" s="9">
        <f t="shared" ref="L72:L103" si="3">((0-C72)/D72)*I72</f>
        <v>-1.6212513340166943E-4</v>
      </c>
    </row>
    <row r="73" spans="2:12" x14ac:dyDescent="0.2">
      <c r="B73" s="22" t="s">
        <v>123</v>
      </c>
      <c r="C73" s="23">
        <v>5.714727005946405E-3</v>
      </c>
      <c r="D73" s="24">
        <v>7.5382410009009262E-2</v>
      </c>
      <c r="E73" s="25">
        <v>12949</v>
      </c>
      <c r="F73" s="26">
        <v>0</v>
      </c>
      <c r="G73" s="7"/>
      <c r="H73" s="22" t="s">
        <v>123</v>
      </c>
      <c r="I73" s="39">
        <v>1.9484929342063199E-2</v>
      </c>
      <c r="J73" s="33"/>
      <c r="K73" s="9">
        <f t="shared" si="2"/>
        <v>0.2570039653524972</v>
      </c>
      <c r="L73" s="9">
        <f t="shared" si="3"/>
        <v>-1.4771490047444497E-3</v>
      </c>
    </row>
    <row r="74" spans="2:12" x14ac:dyDescent="0.2">
      <c r="B74" s="22" t="s">
        <v>124</v>
      </c>
      <c r="C74" s="23">
        <v>0.50876515561047186</v>
      </c>
      <c r="D74" s="24">
        <v>0.49994247080516296</v>
      </c>
      <c r="E74" s="25">
        <v>12949</v>
      </c>
      <c r="F74" s="26">
        <v>0</v>
      </c>
      <c r="G74" s="7"/>
      <c r="H74" s="22" t="s">
        <v>124</v>
      </c>
      <c r="I74" s="39">
        <v>4.497389732070859E-2</v>
      </c>
      <c r="J74" s="33"/>
      <c r="K74" s="9">
        <f t="shared" si="2"/>
        <v>4.4190575400302128E-2</v>
      </c>
      <c r="L74" s="9">
        <f t="shared" si="3"/>
        <v>-4.5767569680426105E-2</v>
      </c>
    </row>
    <row r="75" spans="2:12" x14ac:dyDescent="0.2">
      <c r="B75" s="22" t="s">
        <v>125</v>
      </c>
      <c r="C75" s="23">
        <v>0.65256004324658279</v>
      </c>
      <c r="D75" s="24">
        <v>0.47617532870191309</v>
      </c>
      <c r="E75" s="25">
        <v>12949</v>
      </c>
      <c r="F75" s="26">
        <v>0</v>
      </c>
      <c r="G75" s="7"/>
      <c r="H75" s="22" t="s">
        <v>125</v>
      </c>
      <c r="I75" s="39">
        <v>-7.526391822985469E-2</v>
      </c>
      <c r="J75" s="33"/>
      <c r="K75" s="9">
        <f t="shared" si="2"/>
        <v>-5.4916101105362415E-2</v>
      </c>
      <c r="L75" s="9">
        <f t="shared" si="3"/>
        <v>0.1031431549989581</v>
      </c>
    </row>
    <row r="76" spans="2:12" x14ac:dyDescent="0.2">
      <c r="B76" s="22" t="s">
        <v>126</v>
      </c>
      <c r="C76" s="23">
        <v>2.162329137385126E-3</v>
      </c>
      <c r="D76" s="24">
        <v>4.6452342352027748E-2</v>
      </c>
      <c r="E76" s="25">
        <v>12949</v>
      </c>
      <c r="F76" s="26">
        <v>0</v>
      </c>
      <c r="G76" s="7"/>
      <c r="H76" s="22" t="s">
        <v>126</v>
      </c>
      <c r="I76" s="39">
        <v>-4.6606078819278851E-4</v>
      </c>
      <c r="J76" s="33"/>
      <c r="K76" s="9">
        <f t="shared" si="2"/>
        <v>-1.0011400670527994E-2</v>
      </c>
      <c r="L76" s="9">
        <f t="shared" si="3"/>
        <v>2.1694854792568982E-5</v>
      </c>
    </row>
    <row r="77" spans="2:12" x14ac:dyDescent="0.2">
      <c r="B77" s="22" t="s">
        <v>127</v>
      </c>
      <c r="C77" s="23">
        <v>1.3360105027415243E-2</v>
      </c>
      <c r="D77" s="24">
        <v>0.11481563771300074</v>
      </c>
      <c r="E77" s="25">
        <v>12949</v>
      </c>
      <c r="F77" s="26">
        <v>0</v>
      </c>
      <c r="G77" s="7"/>
      <c r="H77" s="22" t="s">
        <v>127</v>
      </c>
      <c r="I77" s="39">
        <v>-1.7706295147219353E-3</v>
      </c>
      <c r="J77" s="33"/>
      <c r="K77" s="9">
        <f t="shared" si="2"/>
        <v>-1.5215468495741295E-2</v>
      </c>
      <c r="L77" s="9">
        <f t="shared" si="3"/>
        <v>2.0603287803406731E-4</v>
      </c>
    </row>
    <row r="78" spans="2:12" ht="24" x14ac:dyDescent="0.2">
      <c r="B78" s="22" t="s">
        <v>128</v>
      </c>
      <c r="C78" s="23">
        <v>2.5407367364275235E-2</v>
      </c>
      <c r="D78" s="24">
        <v>0.15736500708197163</v>
      </c>
      <c r="E78" s="25">
        <v>12949</v>
      </c>
      <c r="F78" s="26">
        <v>0</v>
      </c>
      <c r="G78" s="7"/>
      <c r="H78" s="22" t="s">
        <v>128</v>
      </c>
      <c r="I78" s="39">
        <v>4.4550676551838898E-2</v>
      </c>
      <c r="J78" s="33"/>
      <c r="K78" s="9">
        <f t="shared" si="2"/>
        <v>0.27591115681609218</v>
      </c>
      <c r="L78" s="9">
        <f t="shared" si="3"/>
        <v>-7.1929295239694397E-3</v>
      </c>
    </row>
    <row r="79" spans="2:12" x14ac:dyDescent="0.2">
      <c r="B79" s="22" t="s">
        <v>129</v>
      </c>
      <c r="C79" s="23">
        <v>0.30651015522434166</v>
      </c>
      <c r="D79" s="24">
        <v>0.4610619226670411</v>
      </c>
      <c r="E79" s="25">
        <v>12949</v>
      </c>
      <c r="F79" s="26">
        <v>0</v>
      </c>
      <c r="G79" s="7"/>
      <c r="H79" s="22" t="s">
        <v>129</v>
      </c>
      <c r="I79" s="39">
        <v>6.301333425134327E-2</v>
      </c>
      <c r="J79" s="33"/>
      <c r="K79" s="9">
        <f t="shared" si="2"/>
        <v>9.4779259011415526E-2</v>
      </c>
      <c r="L79" s="9">
        <f t="shared" si="3"/>
        <v>-4.1890743765735879E-2</v>
      </c>
    </row>
    <row r="80" spans="2:12" x14ac:dyDescent="0.2">
      <c r="B80" s="22" t="s">
        <v>130</v>
      </c>
      <c r="C80" s="23">
        <v>1.0811645686925632E-3</v>
      </c>
      <c r="D80" s="24">
        <v>3.286455631980173E-2</v>
      </c>
      <c r="E80" s="25">
        <v>12949</v>
      </c>
      <c r="F80" s="26">
        <v>0</v>
      </c>
      <c r="G80" s="7"/>
      <c r="H80" s="22" t="s">
        <v>130</v>
      </c>
      <c r="I80" s="39">
        <v>-2.9357068138306181E-3</v>
      </c>
      <c r="J80" s="33"/>
      <c r="K80" s="9">
        <f t="shared" si="2"/>
        <v>-8.9230866320033353E-2</v>
      </c>
      <c r="L80" s="9">
        <f t="shared" si="3"/>
        <v>9.6577667451137756E-5</v>
      </c>
    </row>
    <row r="81" spans="2:12" x14ac:dyDescent="0.2">
      <c r="B81" s="22" t="s">
        <v>131</v>
      </c>
      <c r="C81" s="23">
        <v>3.8613020310448683E-4</v>
      </c>
      <c r="D81" s="24">
        <v>1.9647160524244735E-2</v>
      </c>
      <c r="E81" s="25">
        <v>12949</v>
      </c>
      <c r="F81" s="26">
        <v>0</v>
      </c>
      <c r="G81" s="7"/>
      <c r="H81" s="22" t="s">
        <v>131</v>
      </c>
      <c r="I81" s="39">
        <v>-1.6788481116441626E-3</v>
      </c>
      <c r="J81" s="33"/>
      <c r="K81" s="9">
        <f t="shared" si="2"/>
        <v>-8.5416915874989743E-2</v>
      </c>
      <c r="L81" s="9">
        <f t="shared" si="3"/>
        <v>3.2994791360858214E-5</v>
      </c>
    </row>
    <row r="82" spans="2:12" x14ac:dyDescent="0.2">
      <c r="B82" s="22" t="s">
        <v>132</v>
      </c>
      <c r="C82" s="23">
        <v>6.1780832496717889E-4</v>
      </c>
      <c r="D82" s="24">
        <v>2.484903062370826E-2</v>
      </c>
      <c r="E82" s="25">
        <v>12949</v>
      </c>
      <c r="F82" s="26">
        <v>0</v>
      </c>
      <c r="G82" s="7"/>
      <c r="H82" s="22" t="s">
        <v>132</v>
      </c>
      <c r="I82" s="39">
        <v>-1.9119324226653622E-3</v>
      </c>
      <c r="J82" s="33"/>
      <c r="K82" s="9">
        <f t="shared" si="2"/>
        <v>-7.6894396559471126E-2</v>
      </c>
      <c r="L82" s="9">
        <f t="shared" si="3"/>
        <v>4.7535366082665089E-5</v>
      </c>
    </row>
    <row r="83" spans="2:12" x14ac:dyDescent="0.2">
      <c r="B83" s="22" t="s">
        <v>133</v>
      </c>
      <c r="C83" s="23">
        <v>0.66352614101475016</v>
      </c>
      <c r="D83" s="24">
        <v>0.47252136878720513</v>
      </c>
      <c r="E83" s="25">
        <v>12949</v>
      </c>
      <c r="F83" s="26">
        <v>0</v>
      </c>
      <c r="G83" s="7"/>
      <c r="H83" s="22" t="s">
        <v>133</v>
      </c>
      <c r="I83" s="39">
        <v>3.702033998815768E-2</v>
      </c>
      <c r="J83" s="33"/>
      <c r="K83" s="9">
        <f t="shared" si="2"/>
        <v>2.6361509721205788E-2</v>
      </c>
      <c r="L83" s="9">
        <f t="shared" si="3"/>
        <v>-5.1984872968694078E-2</v>
      </c>
    </row>
    <row r="84" spans="2:12" x14ac:dyDescent="0.2">
      <c r="B84" s="22" t="s">
        <v>134</v>
      </c>
      <c r="C84" s="23">
        <v>6.1780832496717889E-4</v>
      </c>
      <c r="D84" s="24">
        <v>2.4849030623708194E-2</v>
      </c>
      <c r="E84" s="25">
        <v>12949</v>
      </c>
      <c r="F84" s="26">
        <v>0</v>
      </c>
      <c r="G84" s="7"/>
      <c r="H84" s="22" t="s">
        <v>134</v>
      </c>
      <c r="I84" s="39">
        <v>3.0969887208299306E-3</v>
      </c>
      <c r="J84" s="33"/>
      <c r="K84" s="9">
        <f t="shared" ref="K84:K103" si="4">((1-C84)/D84)*I84</f>
        <v>0.1245551757042343</v>
      </c>
      <c r="L84" s="9">
        <f t="shared" si="3"/>
        <v>-7.6998794964367064E-5</v>
      </c>
    </row>
    <row r="85" spans="2:12" x14ac:dyDescent="0.2">
      <c r="B85" s="22" t="s">
        <v>135</v>
      </c>
      <c r="C85" s="23">
        <v>0.32867402888253922</v>
      </c>
      <c r="D85" s="24">
        <v>0.46974935089111414</v>
      </c>
      <c r="E85" s="25">
        <v>12949</v>
      </c>
      <c r="F85" s="26">
        <v>0</v>
      </c>
      <c r="G85" s="7"/>
      <c r="H85" s="22" t="s">
        <v>135</v>
      </c>
      <c r="I85" s="39">
        <v>-3.7879827410130081E-2</v>
      </c>
      <c r="J85" s="33"/>
      <c r="K85" s="9">
        <f t="shared" si="4"/>
        <v>-5.4134639832130148E-2</v>
      </c>
      <c r="L85" s="9">
        <f t="shared" si="3"/>
        <v>2.6503741760674788E-2</v>
      </c>
    </row>
    <row r="86" spans="2:12" x14ac:dyDescent="0.2">
      <c r="B86" s="22" t="s">
        <v>136</v>
      </c>
      <c r="C86" s="23">
        <v>2.2395551780060238E-3</v>
      </c>
      <c r="D86" s="24">
        <v>4.7272742130978311E-2</v>
      </c>
      <c r="E86" s="25">
        <v>12949</v>
      </c>
      <c r="F86" s="26">
        <v>0</v>
      </c>
      <c r="G86" s="7"/>
      <c r="H86" s="22" t="s">
        <v>136</v>
      </c>
      <c r="I86" s="39">
        <v>2.5762507432145129E-3</v>
      </c>
      <c r="J86" s="33"/>
      <c r="K86" s="9">
        <f t="shared" si="4"/>
        <v>5.4375544376094966E-2</v>
      </c>
      <c r="L86" s="9">
        <f t="shared" si="3"/>
        <v>-1.2205037050361874E-4</v>
      </c>
    </row>
    <row r="87" spans="2:12" x14ac:dyDescent="0.2">
      <c r="B87" s="22" t="s">
        <v>137</v>
      </c>
      <c r="C87" s="23">
        <v>2.8573635029732025E-3</v>
      </c>
      <c r="D87" s="24">
        <v>5.3379949664033387E-2</v>
      </c>
      <c r="E87" s="25">
        <v>12949</v>
      </c>
      <c r="F87" s="26">
        <v>0</v>
      </c>
      <c r="G87" s="7"/>
      <c r="H87" s="22" t="s">
        <v>137</v>
      </c>
      <c r="I87" s="39">
        <v>5.2333128513058283E-3</v>
      </c>
      <c r="J87" s="33"/>
      <c r="K87" s="9">
        <f t="shared" si="4"/>
        <v>9.7758791587638366E-2</v>
      </c>
      <c r="L87" s="9">
        <f t="shared" si="3"/>
        <v>-2.801328445432636E-4</v>
      </c>
    </row>
    <row r="88" spans="2:12" x14ac:dyDescent="0.2">
      <c r="B88" s="22" t="s">
        <v>138</v>
      </c>
      <c r="C88" s="23">
        <v>3.7068499498030738E-3</v>
      </c>
      <c r="D88" s="24">
        <v>6.0773303674245584E-2</v>
      </c>
      <c r="E88" s="25">
        <v>12949</v>
      </c>
      <c r="F88" s="26">
        <v>0</v>
      </c>
      <c r="G88" s="7"/>
      <c r="H88" s="22" t="s">
        <v>138</v>
      </c>
      <c r="I88" s="39">
        <v>-3.8064874488610238E-3</v>
      </c>
      <c r="J88" s="33"/>
      <c r="K88" s="9">
        <f t="shared" si="4"/>
        <v>-6.2402027564274327E-2</v>
      </c>
      <c r="L88" s="9">
        <f t="shared" si="3"/>
        <v>2.3217559282886349E-4</v>
      </c>
    </row>
    <row r="89" spans="2:12" x14ac:dyDescent="0.2">
      <c r="B89" s="22" t="s">
        <v>139</v>
      </c>
      <c r="C89" s="23">
        <v>0.16904780291914431</v>
      </c>
      <c r="D89" s="24">
        <v>0.37480860726078963</v>
      </c>
      <c r="E89" s="25">
        <v>12949</v>
      </c>
      <c r="F89" s="26">
        <v>0</v>
      </c>
      <c r="G89" s="7"/>
      <c r="H89" s="22" t="s">
        <v>139</v>
      </c>
      <c r="I89" s="39">
        <v>-2.6339173795451674E-2</v>
      </c>
      <c r="J89" s="33"/>
      <c r="K89" s="9">
        <f t="shared" si="4"/>
        <v>-5.8394054753914723E-2</v>
      </c>
      <c r="L89" s="9">
        <f t="shared" si="3"/>
        <v>1.1879608350959045E-2</v>
      </c>
    </row>
    <row r="90" spans="2:12" x14ac:dyDescent="0.2">
      <c r="B90" s="22" t="s">
        <v>140</v>
      </c>
      <c r="C90" s="23">
        <v>1.027106340257935E-2</v>
      </c>
      <c r="D90" s="24">
        <v>0.10082833811190922</v>
      </c>
      <c r="E90" s="25">
        <v>12949</v>
      </c>
      <c r="F90" s="26">
        <v>0</v>
      </c>
      <c r="G90" s="7"/>
      <c r="H90" s="22" t="s">
        <v>140</v>
      </c>
      <c r="I90" s="39">
        <v>-6.3516102470711402E-3</v>
      </c>
      <c r="J90" s="33"/>
      <c r="K90" s="9">
        <f t="shared" si="4"/>
        <v>-6.2347278287357713E-2</v>
      </c>
      <c r="L90" s="9">
        <f t="shared" si="3"/>
        <v>6.4701841543528217E-4</v>
      </c>
    </row>
    <row r="91" spans="2:12" x14ac:dyDescent="0.2">
      <c r="B91" s="22" t="s">
        <v>141</v>
      </c>
      <c r="C91" s="23">
        <v>0.35099235462197853</v>
      </c>
      <c r="D91" s="24">
        <v>0.47729897843640307</v>
      </c>
      <c r="E91" s="25">
        <v>12949</v>
      </c>
      <c r="F91" s="26">
        <v>0</v>
      </c>
      <c r="G91" s="7"/>
      <c r="H91" s="22" t="s">
        <v>141</v>
      </c>
      <c r="I91" s="39">
        <v>-4.1279286016926903E-2</v>
      </c>
      <c r="J91" s="33"/>
      <c r="K91" s="9">
        <f t="shared" si="4"/>
        <v>-5.6129540248536863E-2</v>
      </c>
      <c r="L91" s="9">
        <f t="shared" si="3"/>
        <v>3.035563546282723E-2</v>
      </c>
    </row>
    <row r="92" spans="2:12" x14ac:dyDescent="0.2">
      <c r="B92" s="22" t="s">
        <v>142</v>
      </c>
      <c r="C92" s="23">
        <v>2.3862846551857286E-2</v>
      </c>
      <c r="D92" s="24">
        <v>0.15262768458947468</v>
      </c>
      <c r="E92" s="25">
        <v>12949</v>
      </c>
      <c r="F92" s="26">
        <v>0</v>
      </c>
      <c r="G92" s="7"/>
      <c r="H92" s="22" t="s">
        <v>142</v>
      </c>
      <c r="I92" s="39">
        <v>-7.7287753618470543E-3</v>
      </c>
      <c r="J92" s="33"/>
      <c r="K92" s="9">
        <f t="shared" si="4"/>
        <v>-4.9429726996420585E-2</v>
      </c>
      <c r="L92" s="9">
        <f t="shared" si="3"/>
        <v>1.2083691172384463E-3</v>
      </c>
    </row>
    <row r="93" spans="2:12" x14ac:dyDescent="0.2">
      <c r="B93" s="22" t="s">
        <v>143</v>
      </c>
      <c r="C93" s="23">
        <v>7.0198470924395712E-2</v>
      </c>
      <c r="D93" s="24">
        <v>0.25549106948598527</v>
      </c>
      <c r="E93" s="25">
        <v>12949</v>
      </c>
      <c r="F93" s="26">
        <v>0</v>
      </c>
      <c r="G93" s="7"/>
      <c r="H93" s="22" t="s">
        <v>143</v>
      </c>
      <c r="I93" s="39">
        <v>5.5115497207684173E-3</v>
      </c>
      <c r="J93" s="33"/>
      <c r="K93" s="9">
        <f t="shared" si="4"/>
        <v>2.0058029301207345E-2</v>
      </c>
      <c r="L93" s="9">
        <f t="shared" si="3"/>
        <v>-1.5143478932556043E-3</v>
      </c>
    </row>
    <row r="94" spans="2:12" x14ac:dyDescent="0.2">
      <c r="B94" s="22" t="s">
        <v>144</v>
      </c>
      <c r="C94" s="23">
        <v>9.7304811182330683E-3</v>
      </c>
      <c r="D94" s="24">
        <v>9.816589554170764E-2</v>
      </c>
      <c r="E94" s="25">
        <v>12949</v>
      </c>
      <c r="F94" s="26">
        <v>0</v>
      </c>
      <c r="G94" s="7"/>
      <c r="H94" s="22" t="s">
        <v>144</v>
      </c>
      <c r="I94" s="39">
        <v>8.4288848199406529E-3</v>
      </c>
      <c r="J94" s="33"/>
      <c r="K94" s="9">
        <f t="shared" si="4"/>
        <v>8.5028182845906353E-2</v>
      </c>
      <c r="L94" s="9">
        <f t="shared" si="3"/>
        <v>-8.3549489499993755E-4</v>
      </c>
    </row>
    <row r="95" spans="2:12" x14ac:dyDescent="0.2">
      <c r="B95" s="22" t="s">
        <v>145</v>
      </c>
      <c r="C95" s="23">
        <v>2.4326202795582667E-2</v>
      </c>
      <c r="D95" s="24">
        <v>0.15406580318621196</v>
      </c>
      <c r="E95" s="25">
        <v>12949</v>
      </c>
      <c r="F95" s="26">
        <v>0</v>
      </c>
      <c r="G95" s="7"/>
      <c r="H95" s="22" t="s">
        <v>145</v>
      </c>
      <c r="I95" s="39">
        <v>2.8137693992163065E-2</v>
      </c>
      <c r="J95" s="33"/>
      <c r="K95" s="9">
        <f t="shared" si="4"/>
        <v>0.17819146218144385</v>
      </c>
      <c r="L95" s="9">
        <f t="shared" si="3"/>
        <v>-4.4427980518564822E-3</v>
      </c>
    </row>
    <row r="96" spans="2:12" x14ac:dyDescent="0.2">
      <c r="B96" s="22" t="s">
        <v>146</v>
      </c>
      <c r="C96" s="23">
        <v>2.4866785079928951E-2</v>
      </c>
      <c r="D96" s="24">
        <v>0.15572508094213219</v>
      </c>
      <c r="E96" s="25">
        <v>12949</v>
      </c>
      <c r="F96" s="26">
        <v>0</v>
      </c>
      <c r="G96" s="7"/>
      <c r="H96" s="22" t="s">
        <v>146</v>
      </c>
      <c r="I96" s="39">
        <v>3.3051713612065811E-2</v>
      </c>
      <c r="J96" s="33"/>
      <c r="K96" s="9">
        <f t="shared" si="4"/>
        <v>0.20696617114058774</v>
      </c>
      <c r="L96" s="9">
        <f t="shared" si="3"/>
        <v>-5.2778258578656248E-3</v>
      </c>
    </row>
    <row r="97" spans="2:13" x14ac:dyDescent="0.2">
      <c r="B97" s="22" t="s">
        <v>147</v>
      </c>
      <c r="C97" s="23">
        <v>6.7186655340180697E-3</v>
      </c>
      <c r="D97" s="24">
        <v>8.1694800796497991E-2</v>
      </c>
      <c r="E97" s="25">
        <v>12949</v>
      </c>
      <c r="F97" s="26">
        <v>0</v>
      </c>
      <c r="G97" s="7"/>
      <c r="H97" s="22" t="s">
        <v>147</v>
      </c>
      <c r="I97" s="39">
        <v>1.9183314916397711E-2</v>
      </c>
      <c r="J97" s="33"/>
      <c r="K97" s="9">
        <f t="shared" si="4"/>
        <v>0.23323918356940898</v>
      </c>
      <c r="L97" s="9">
        <f t="shared" si="3"/>
        <v>-1.5776558055153615E-3</v>
      </c>
    </row>
    <row r="98" spans="2:13" x14ac:dyDescent="0.2">
      <c r="B98" s="22" t="s">
        <v>148</v>
      </c>
      <c r="C98" s="23">
        <v>0.29948258552783996</v>
      </c>
      <c r="D98" s="24">
        <v>0.45804909039247721</v>
      </c>
      <c r="E98" s="25">
        <v>12949</v>
      </c>
      <c r="F98" s="26">
        <v>0</v>
      </c>
      <c r="G98" s="7"/>
      <c r="H98" s="22" t="s">
        <v>148</v>
      </c>
      <c r="I98" s="39">
        <v>4.0153928959809737E-2</v>
      </c>
      <c r="J98" s="33"/>
      <c r="K98" s="9">
        <f t="shared" si="4"/>
        <v>6.1409414592926946E-2</v>
      </c>
      <c r="L98" s="9">
        <f t="shared" si="3"/>
        <v>-2.6253523293062582E-2</v>
      </c>
    </row>
    <row r="99" spans="2:13" x14ac:dyDescent="0.2">
      <c r="B99" s="22" t="s">
        <v>149</v>
      </c>
      <c r="C99" s="23">
        <v>6.0236311684299954E-3</v>
      </c>
      <c r="D99" s="24">
        <v>7.7380937257133506E-2</v>
      </c>
      <c r="E99" s="25">
        <v>12949</v>
      </c>
      <c r="F99" s="26">
        <v>0</v>
      </c>
      <c r="G99" s="7"/>
      <c r="H99" s="22" t="s">
        <v>149</v>
      </c>
      <c r="I99" s="39">
        <v>-7.4573639335101082E-4</v>
      </c>
      <c r="J99" s="33"/>
      <c r="K99" s="9">
        <f t="shared" si="4"/>
        <v>-9.5791596566666831E-3</v>
      </c>
      <c r="L99" s="9">
        <f t="shared" si="3"/>
        <v>5.8051002503302101E-5</v>
      </c>
    </row>
    <row r="100" spans="2:13" x14ac:dyDescent="0.2">
      <c r="B100" s="22" t="s">
        <v>150</v>
      </c>
      <c r="C100" s="23">
        <v>7.7226040620897367E-4</v>
      </c>
      <c r="D100" s="24">
        <v>2.7779913916954252E-2</v>
      </c>
      <c r="E100" s="25">
        <v>12949</v>
      </c>
      <c r="F100" s="26">
        <v>0</v>
      </c>
      <c r="G100" s="7"/>
      <c r="H100" s="22" t="s">
        <v>150</v>
      </c>
      <c r="I100" s="39">
        <v>2.3507623189497964E-4</v>
      </c>
      <c r="J100" s="33"/>
      <c r="K100" s="9">
        <f t="shared" si="4"/>
        <v>8.4555586648268448E-3</v>
      </c>
      <c r="L100" s="9">
        <f t="shared" si="3"/>
        <v>-6.5349398445218672E-6</v>
      </c>
    </row>
    <row r="101" spans="2:13" x14ac:dyDescent="0.2">
      <c r="B101" s="22" t="s">
        <v>151</v>
      </c>
      <c r="C101" s="23">
        <v>5.4367132597111741E-2</v>
      </c>
      <c r="D101" s="24">
        <v>0.22674946106159413</v>
      </c>
      <c r="E101" s="25">
        <v>12949</v>
      </c>
      <c r="F101" s="26">
        <v>0</v>
      </c>
      <c r="G101" s="7"/>
      <c r="H101" s="22" t="s">
        <v>151</v>
      </c>
      <c r="I101" s="39">
        <v>5.3306060205750766E-2</v>
      </c>
      <c r="J101" s="33"/>
      <c r="K101" s="9">
        <f t="shared" si="4"/>
        <v>0.22230686823384463</v>
      </c>
      <c r="L101" s="9">
        <f t="shared" si="3"/>
        <v>-1.2781056368854765E-2</v>
      </c>
    </row>
    <row r="102" spans="2:13" x14ac:dyDescent="0.2">
      <c r="B102" s="22" t="s">
        <v>152</v>
      </c>
      <c r="C102" s="23">
        <v>0.52312919916595879</v>
      </c>
      <c r="D102" s="24">
        <v>0.49948404061707208</v>
      </c>
      <c r="E102" s="25">
        <v>12949</v>
      </c>
      <c r="F102" s="26">
        <v>0</v>
      </c>
      <c r="G102" s="7"/>
      <c r="H102" s="22" t="s">
        <v>152</v>
      </c>
      <c r="I102" s="39">
        <v>-4.8977784958420083E-3</v>
      </c>
      <c r="J102" s="33"/>
      <c r="K102" s="9">
        <f t="shared" si="4"/>
        <v>-4.6760404010796229E-3</v>
      </c>
      <c r="L102" s="9">
        <f t="shared" si="3"/>
        <v>5.1296352513220027E-3</v>
      </c>
    </row>
    <row r="103" spans="2:13" x14ac:dyDescent="0.2">
      <c r="B103" s="22" t="s">
        <v>51</v>
      </c>
      <c r="C103" s="23">
        <v>0.67070816279249368</v>
      </c>
      <c r="D103" s="24">
        <v>0.46997423388736131</v>
      </c>
      <c r="E103" s="25">
        <v>12949</v>
      </c>
      <c r="F103" s="26">
        <v>0</v>
      </c>
      <c r="G103" s="7"/>
      <c r="H103" s="22" t="s">
        <v>51</v>
      </c>
      <c r="I103" s="39">
        <v>-1.4118395769623883E-2</v>
      </c>
      <c r="J103" s="33"/>
      <c r="K103" s="9">
        <f t="shared" si="4"/>
        <v>-9.8921858820804551E-3</v>
      </c>
      <c r="L103" s="9">
        <f t="shared" si="3"/>
        <v>2.0148600934772228E-2</v>
      </c>
    </row>
    <row r="104" spans="2:13" ht="15.75" thickBot="1" x14ac:dyDescent="0.25">
      <c r="B104" s="27" t="s">
        <v>52</v>
      </c>
      <c r="C104" s="28">
        <v>1.7188199860993127</v>
      </c>
      <c r="D104" s="29">
        <v>1.0638854727598521</v>
      </c>
      <c r="E104" s="30">
        <v>12949</v>
      </c>
      <c r="F104" s="31">
        <v>0</v>
      </c>
      <c r="G104" s="7"/>
      <c r="H104" s="27" t="s">
        <v>52</v>
      </c>
      <c r="I104" s="40">
        <v>-2.3429928896552057E-2</v>
      </c>
      <c r="J104" s="33"/>
      <c r="K104" s="9"/>
      <c r="L104" s="9"/>
      <c r="M104" s="2" t="str">
        <f>"((memsleep-"&amp;C104&amp;")/"&amp;D104&amp;")*("&amp;I104&amp;")"</f>
        <v>((memsleep-1.71881998609931)/1.06388547275985)*(-0.0234299288965521)</v>
      </c>
    </row>
    <row r="105" spans="2:13" ht="26.25" customHeight="1" thickTop="1" x14ac:dyDescent="0.2">
      <c r="B105" s="32" t="s">
        <v>46</v>
      </c>
      <c r="C105" s="32"/>
      <c r="D105" s="32"/>
      <c r="E105" s="32"/>
      <c r="F105" s="32"/>
      <c r="G105" s="7"/>
      <c r="H105" s="32" t="s">
        <v>7</v>
      </c>
      <c r="I105" s="32"/>
      <c r="J105" s="33"/>
      <c r="K105" s="9"/>
      <c r="L105" s="9"/>
    </row>
  </sheetData>
  <mergeCells count="7">
    <mergeCell ref="K5:L5"/>
    <mergeCell ref="B5:F5"/>
    <mergeCell ref="B6"/>
    <mergeCell ref="B105:F105"/>
    <mergeCell ref="H4:I4"/>
    <mergeCell ref="H5:H6"/>
    <mergeCell ref="H105:I105"/>
  </mergeCells>
  <pageMargins left="0.25" right="0.2" top="0.25" bottom="0.25" header="0.55000000000000004" footer="0.05"/>
  <pageSetup scale="50" fitToHeight="0" orientation="landscape" r:id="rId1"/>
  <rowBreaks count="1" manualBreakCount="1"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8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  <c r="B1" s="2" t="s">
        <v>178</v>
      </c>
    </row>
    <row r="4" spans="1:12" ht="15.75" thickBot="1" x14ac:dyDescent="0.25">
      <c r="H4" s="41" t="s">
        <v>6</v>
      </c>
      <c r="I4" s="41"/>
      <c r="J4" s="66"/>
    </row>
    <row r="5" spans="1:12" ht="16.5" thickTop="1" thickBot="1" x14ac:dyDescent="0.25">
      <c r="B5" s="41" t="s">
        <v>0</v>
      </c>
      <c r="C5" s="41"/>
      <c r="D5" s="41"/>
      <c r="E5" s="41"/>
      <c r="F5" s="41"/>
      <c r="G5" s="4"/>
      <c r="H5" s="67" t="s">
        <v>45</v>
      </c>
      <c r="I5" s="68" t="s">
        <v>4</v>
      </c>
      <c r="J5" s="74"/>
      <c r="K5" s="10" t="s">
        <v>8</v>
      </c>
      <c r="L5" s="10"/>
    </row>
    <row r="6" spans="1:12" ht="27" thickTop="1" thickBot="1" x14ac:dyDescent="0.25">
      <c r="B6" s="42" t="s">
        <v>45</v>
      </c>
      <c r="C6" s="43" t="s">
        <v>1</v>
      </c>
      <c r="D6" s="44" t="s">
        <v>153</v>
      </c>
      <c r="E6" s="44" t="s">
        <v>154</v>
      </c>
      <c r="F6" s="45" t="s">
        <v>2</v>
      </c>
      <c r="G6" s="8"/>
      <c r="H6" s="69"/>
      <c r="I6" s="70" t="s">
        <v>5</v>
      </c>
      <c r="J6" s="74"/>
      <c r="K6" s="1" t="s">
        <v>9</v>
      </c>
      <c r="L6" s="1" t="s">
        <v>10</v>
      </c>
    </row>
    <row r="7" spans="1:12" ht="15.75" thickTop="1" x14ac:dyDescent="0.2">
      <c r="B7" s="46" t="s">
        <v>60</v>
      </c>
      <c r="C7" s="47">
        <v>1.8672199170124481E-2</v>
      </c>
      <c r="D7" s="48">
        <v>0.13538791040277551</v>
      </c>
      <c r="E7" s="49">
        <v>2892</v>
      </c>
      <c r="F7" s="50">
        <v>0</v>
      </c>
      <c r="G7" s="8"/>
      <c r="H7" s="46" t="s">
        <v>60</v>
      </c>
      <c r="I7" s="71">
        <v>1.6515277455457136E-2</v>
      </c>
      <c r="J7" s="74"/>
      <c r="K7" s="9">
        <f>((1-C7)/D7)*I7</f>
        <v>0.11970715004939411</v>
      </c>
      <c r="L7" s="9">
        <f>((0-C7)/D7)*I7</f>
        <v>-2.2777258994599301E-3</v>
      </c>
    </row>
    <row r="8" spans="1:12" x14ac:dyDescent="0.2">
      <c r="B8" s="51" t="s">
        <v>61</v>
      </c>
      <c r="C8" s="52">
        <v>0.35961272475795297</v>
      </c>
      <c r="D8" s="53">
        <v>0.47996986467567954</v>
      </c>
      <c r="E8" s="54">
        <v>2892</v>
      </c>
      <c r="F8" s="55">
        <v>0</v>
      </c>
      <c r="G8" s="8"/>
      <c r="H8" s="51" t="s">
        <v>61</v>
      </c>
      <c r="I8" s="72">
        <v>4.0158095688704307E-2</v>
      </c>
      <c r="J8" s="74"/>
      <c r="K8" s="9">
        <f t="shared" ref="K8:K18" si="0">((1-C8)/D8)*I8</f>
        <v>5.357989192587289E-2</v>
      </c>
      <c r="L8" s="9">
        <f t="shared" ref="L8:L71" si="1">((0-C8)/D8)*I8</f>
        <v>-3.0088060260749356E-2</v>
      </c>
    </row>
    <row r="9" spans="1:12" x14ac:dyDescent="0.2">
      <c r="B9" s="51" t="s">
        <v>62</v>
      </c>
      <c r="C9" s="52">
        <v>8.1950207468879668E-2</v>
      </c>
      <c r="D9" s="53">
        <v>0.27433628016409634</v>
      </c>
      <c r="E9" s="54">
        <v>2892</v>
      </c>
      <c r="F9" s="55">
        <v>0</v>
      </c>
      <c r="G9" s="8"/>
      <c r="H9" s="51" t="s">
        <v>62</v>
      </c>
      <c r="I9" s="72">
        <v>-9.5131744553601828E-3</v>
      </c>
      <c r="J9" s="74"/>
      <c r="K9" s="9">
        <f t="shared" si="0"/>
        <v>-3.1835263749409003E-2</v>
      </c>
      <c r="L9" s="9">
        <f t="shared" si="1"/>
        <v>2.8417919053144764E-3</v>
      </c>
    </row>
    <row r="10" spans="1:12" x14ac:dyDescent="0.2">
      <c r="B10" s="51" t="s">
        <v>63</v>
      </c>
      <c r="C10" s="52">
        <v>0.25726141078838172</v>
      </c>
      <c r="D10" s="53">
        <v>0.43720026462114175</v>
      </c>
      <c r="E10" s="54">
        <v>2892</v>
      </c>
      <c r="F10" s="55">
        <v>0</v>
      </c>
      <c r="G10" s="8"/>
      <c r="H10" s="51" t="s">
        <v>63</v>
      </c>
      <c r="I10" s="72">
        <v>-3.2836475830401335E-2</v>
      </c>
      <c r="J10" s="74"/>
      <c r="K10" s="9">
        <f t="shared" si="0"/>
        <v>-5.5784316036697826E-2</v>
      </c>
      <c r="L10" s="9">
        <f t="shared" si="1"/>
        <v>1.9321941867459579E-2</v>
      </c>
    </row>
    <row r="11" spans="1:12" x14ac:dyDescent="0.2">
      <c r="B11" s="51" t="s">
        <v>47</v>
      </c>
      <c r="C11" s="52">
        <v>7.9529737206085749E-3</v>
      </c>
      <c r="D11" s="53">
        <v>8.8839478800673763E-2</v>
      </c>
      <c r="E11" s="54">
        <v>2892</v>
      </c>
      <c r="F11" s="55">
        <v>0</v>
      </c>
      <c r="G11" s="8"/>
      <c r="H11" s="51" t="s">
        <v>47</v>
      </c>
      <c r="I11" s="72">
        <v>-7.2408977964141148E-3</v>
      </c>
      <c r="J11" s="74"/>
      <c r="K11" s="9">
        <f t="shared" si="0"/>
        <v>-8.08571957366227E-2</v>
      </c>
      <c r="L11" s="9">
        <f t="shared" si="1"/>
        <v>6.4821035271604103E-4</v>
      </c>
    </row>
    <row r="12" spans="1:12" x14ac:dyDescent="0.2">
      <c r="B12" s="51" t="s">
        <v>64</v>
      </c>
      <c r="C12" s="52">
        <v>1.0373443983402489E-2</v>
      </c>
      <c r="D12" s="53">
        <v>0.10133798205452262</v>
      </c>
      <c r="E12" s="54">
        <v>2892</v>
      </c>
      <c r="F12" s="55">
        <v>0</v>
      </c>
      <c r="G12" s="8"/>
      <c r="H12" s="51" t="s">
        <v>64</v>
      </c>
      <c r="I12" s="72">
        <v>-9.6180650395872366E-3</v>
      </c>
      <c r="J12" s="74"/>
      <c r="K12" s="9">
        <f t="shared" si="0"/>
        <v>-9.3926209972774621E-2</v>
      </c>
      <c r="L12" s="9">
        <f t="shared" si="1"/>
        <v>9.8455146721985955E-4</v>
      </c>
    </row>
    <row r="13" spans="1:12" x14ac:dyDescent="0.2">
      <c r="B13" s="51" t="s">
        <v>65</v>
      </c>
      <c r="C13" s="52">
        <v>5.1867219917012446E-3</v>
      </c>
      <c r="D13" s="53">
        <v>7.1844308709322305E-2</v>
      </c>
      <c r="E13" s="54">
        <v>2892</v>
      </c>
      <c r="F13" s="55">
        <v>0</v>
      </c>
      <c r="G13" s="8"/>
      <c r="H13" s="51" t="s">
        <v>65</v>
      </c>
      <c r="I13" s="72">
        <v>-6.4291814086413082E-3</v>
      </c>
      <c r="J13" s="74"/>
      <c r="K13" s="9">
        <f t="shared" si="0"/>
        <v>-8.9023544758675743E-2</v>
      </c>
      <c r="L13" s="9">
        <f t="shared" si="1"/>
        <v>4.6414778289194852E-4</v>
      </c>
    </row>
    <row r="14" spans="1:12" x14ac:dyDescent="0.2">
      <c r="B14" s="51" t="s">
        <v>66</v>
      </c>
      <c r="C14" s="52">
        <v>0.11341632088520055</v>
      </c>
      <c r="D14" s="53">
        <v>0.31715586145144398</v>
      </c>
      <c r="E14" s="54">
        <v>2892</v>
      </c>
      <c r="F14" s="55">
        <v>0</v>
      </c>
      <c r="G14" s="8"/>
      <c r="H14" s="51" t="s">
        <v>66</v>
      </c>
      <c r="I14" s="72">
        <v>-3.194975570110873E-2</v>
      </c>
      <c r="J14" s="74"/>
      <c r="K14" s="9">
        <f t="shared" si="0"/>
        <v>-8.9312970054140711E-2</v>
      </c>
      <c r="L14" s="9">
        <f t="shared" si="1"/>
        <v>1.1425372144211448E-2</v>
      </c>
    </row>
    <row r="15" spans="1:12" x14ac:dyDescent="0.2">
      <c r="B15" s="51" t="s">
        <v>67</v>
      </c>
      <c r="C15" s="52">
        <v>2.8354080221300138E-2</v>
      </c>
      <c r="D15" s="53">
        <v>0.16601101160571505</v>
      </c>
      <c r="E15" s="54">
        <v>2892</v>
      </c>
      <c r="F15" s="55">
        <v>0</v>
      </c>
      <c r="G15" s="8"/>
      <c r="H15" s="51" t="s">
        <v>67</v>
      </c>
      <c r="I15" s="72">
        <v>-2.0598124946120577E-2</v>
      </c>
      <c r="J15" s="74"/>
      <c r="K15" s="9">
        <f t="shared" si="0"/>
        <v>-0.12055877417652523</v>
      </c>
      <c r="L15" s="9">
        <f t="shared" si="1"/>
        <v>3.5180852250800954E-3</v>
      </c>
    </row>
    <row r="16" spans="1:12" x14ac:dyDescent="0.2">
      <c r="B16" s="51" t="s">
        <v>48</v>
      </c>
      <c r="C16" s="52">
        <v>3.4578146611341634E-4</v>
      </c>
      <c r="D16" s="53">
        <v>1.8595200082639339E-2</v>
      </c>
      <c r="E16" s="54">
        <v>2892</v>
      </c>
      <c r="F16" s="55">
        <v>0</v>
      </c>
      <c r="G16" s="8"/>
      <c r="H16" s="51" t="s">
        <v>48</v>
      </c>
      <c r="I16" s="72">
        <v>2.9980642119547059E-3</v>
      </c>
      <c r="J16" s="74"/>
      <c r="K16" s="9">
        <f t="shared" si="0"/>
        <v>0.1611721048225799</v>
      </c>
      <c r="L16" s="9">
        <f t="shared" si="1"/>
        <v>-5.5749603881902428E-5</v>
      </c>
    </row>
    <row r="17" spans="2:12" x14ac:dyDescent="0.2">
      <c r="B17" s="51" t="s">
        <v>69</v>
      </c>
      <c r="C17" s="52">
        <v>1.037344398340249E-3</v>
      </c>
      <c r="D17" s="53">
        <v>3.2196688669189941E-2</v>
      </c>
      <c r="E17" s="54">
        <v>2892</v>
      </c>
      <c r="F17" s="55">
        <v>0</v>
      </c>
      <c r="G17" s="8"/>
      <c r="H17" s="51" t="s">
        <v>69</v>
      </c>
      <c r="I17" s="72">
        <v>1.2608916293945984E-3</v>
      </c>
      <c r="J17" s="74"/>
      <c r="K17" s="9">
        <f t="shared" si="0"/>
        <v>3.9121527790255906E-2</v>
      </c>
      <c r="L17" s="9">
        <f t="shared" si="1"/>
        <v>-4.0624639449902293E-5</v>
      </c>
    </row>
    <row r="18" spans="2:12" ht="24" x14ac:dyDescent="0.2">
      <c r="B18" s="51" t="s">
        <v>49</v>
      </c>
      <c r="C18" s="52">
        <v>1.9017980636237896E-2</v>
      </c>
      <c r="D18" s="53">
        <v>0.13661167696032278</v>
      </c>
      <c r="E18" s="54">
        <v>2892</v>
      </c>
      <c r="F18" s="55">
        <v>0</v>
      </c>
      <c r="G18" s="8"/>
      <c r="H18" s="51" t="s">
        <v>49</v>
      </c>
      <c r="I18" s="72">
        <v>-1.4489168853139601E-2</v>
      </c>
      <c r="J18" s="74"/>
      <c r="K18" s="9">
        <f t="shared" si="0"/>
        <v>-0.10404391803625676</v>
      </c>
      <c r="L18" s="9">
        <f t="shared" si="1"/>
        <v>2.0170657356341636E-3</v>
      </c>
    </row>
    <row r="19" spans="2:12" x14ac:dyDescent="0.2">
      <c r="B19" s="51" t="s">
        <v>50</v>
      </c>
      <c r="C19" s="52">
        <v>9.3706777316735823E-2</v>
      </c>
      <c r="D19" s="53">
        <v>0.29147074146966423</v>
      </c>
      <c r="E19" s="54">
        <v>2892</v>
      </c>
      <c r="F19" s="55">
        <v>0</v>
      </c>
      <c r="G19" s="8"/>
      <c r="H19" s="51" t="s">
        <v>50</v>
      </c>
      <c r="I19" s="72">
        <v>4.3523303018308382E-2</v>
      </c>
      <c r="J19" s="74"/>
      <c r="K19" s="9">
        <f>((1-C19)/D19)*I19</f>
        <v>0.13533047727326791</v>
      </c>
      <c r="L19" s="9">
        <f t="shared" si="1"/>
        <v>-1.3992582732184511E-2</v>
      </c>
    </row>
    <row r="20" spans="2:12" x14ac:dyDescent="0.2">
      <c r="B20" s="51" t="s">
        <v>70</v>
      </c>
      <c r="C20" s="52">
        <v>3.1120331950207467E-3</v>
      </c>
      <c r="D20" s="53">
        <v>5.5708361581249997E-2</v>
      </c>
      <c r="E20" s="54">
        <v>2892</v>
      </c>
      <c r="F20" s="55">
        <v>0</v>
      </c>
      <c r="G20" s="8"/>
      <c r="H20" s="51" t="s">
        <v>70</v>
      </c>
      <c r="I20" s="72">
        <v>5.1154817221419858E-3</v>
      </c>
      <c r="J20" s="74"/>
      <c r="K20" s="9">
        <f t="shared" ref="K20:K58" si="2">((1-C20)/D20)*I20</f>
        <v>9.1540336647246506E-2</v>
      </c>
      <c r="L20" s="9">
        <f t="shared" ref="L20:L58" si="3">((0-C20)/D20)*I20</f>
        <v>-2.8576587923177885E-4</v>
      </c>
    </row>
    <row r="21" spans="2:12" x14ac:dyDescent="0.2">
      <c r="B21" s="51" t="s">
        <v>71</v>
      </c>
      <c r="C21" s="52">
        <v>5.1175656984785614E-2</v>
      </c>
      <c r="D21" s="53">
        <v>0.22039397662984192</v>
      </c>
      <c r="E21" s="54">
        <v>2892</v>
      </c>
      <c r="F21" s="55">
        <v>0</v>
      </c>
      <c r="G21" s="8"/>
      <c r="H21" s="51" t="s">
        <v>71</v>
      </c>
      <c r="I21" s="72">
        <v>3.3930627696396744E-2</v>
      </c>
      <c r="J21" s="74"/>
      <c r="K21" s="9">
        <f t="shared" si="2"/>
        <v>0.14607570508244233</v>
      </c>
      <c r="L21" s="9">
        <f t="shared" si="3"/>
        <v>-7.8787187872454319E-3</v>
      </c>
    </row>
    <row r="22" spans="2:12" x14ac:dyDescent="0.2">
      <c r="B22" s="51" t="s">
        <v>72</v>
      </c>
      <c r="C22" s="52">
        <v>3.9419087136929459E-2</v>
      </c>
      <c r="D22" s="53">
        <v>0.19462353487529419</v>
      </c>
      <c r="E22" s="54">
        <v>2892</v>
      </c>
      <c r="F22" s="55">
        <v>0</v>
      </c>
      <c r="G22" s="8"/>
      <c r="H22" s="51" t="s">
        <v>72</v>
      </c>
      <c r="I22" s="72">
        <v>3.2227712176328305E-2</v>
      </c>
      <c r="J22" s="74"/>
      <c r="K22" s="9">
        <f t="shared" si="2"/>
        <v>0.15906259847588203</v>
      </c>
      <c r="L22" s="9">
        <f t="shared" si="3"/>
        <v>-6.5274068489022848E-3</v>
      </c>
    </row>
    <row r="23" spans="2:12" x14ac:dyDescent="0.2">
      <c r="B23" s="51" t="s">
        <v>73</v>
      </c>
      <c r="C23" s="52">
        <v>1.6943291839557399E-2</v>
      </c>
      <c r="D23" s="53">
        <v>0.12908128487280346</v>
      </c>
      <c r="E23" s="54">
        <v>2892</v>
      </c>
      <c r="F23" s="55">
        <v>0</v>
      </c>
      <c r="G23" s="8"/>
      <c r="H23" s="51" t="s">
        <v>73</v>
      </c>
      <c r="I23" s="72">
        <v>1.2426744633243387E-2</v>
      </c>
      <c r="J23" s="74"/>
      <c r="K23" s="9">
        <f t="shared" si="2"/>
        <v>9.463954967867351E-2</v>
      </c>
      <c r="L23" s="9">
        <f t="shared" si="3"/>
        <v>-1.631142432027788E-3</v>
      </c>
    </row>
    <row r="24" spans="2:12" x14ac:dyDescent="0.2">
      <c r="B24" s="51" t="s">
        <v>74</v>
      </c>
      <c r="C24" s="52">
        <v>1.8672199170124481E-2</v>
      </c>
      <c r="D24" s="53">
        <v>0.13538791040277373</v>
      </c>
      <c r="E24" s="54">
        <v>2892</v>
      </c>
      <c r="F24" s="55">
        <v>0</v>
      </c>
      <c r="G24" s="8"/>
      <c r="H24" s="51" t="s">
        <v>74</v>
      </c>
      <c r="I24" s="72">
        <v>1.0682960163961263E-2</v>
      </c>
      <c r="J24" s="74"/>
      <c r="K24" s="9">
        <f t="shared" si="2"/>
        <v>7.7432953746500055E-2</v>
      </c>
      <c r="L24" s="9">
        <f t="shared" si="3"/>
        <v>-1.4733542996162802E-3</v>
      </c>
    </row>
    <row r="25" spans="2:12" x14ac:dyDescent="0.2">
      <c r="B25" s="51" t="s">
        <v>75</v>
      </c>
      <c r="C25" s="52">
        <v>1.037344398340249E-3</v>
      </c>
      <c r="D25" s="53">
        <v>3.2196688669190794E-2</v>
      </c>
      <c r="E25" s="54">
        <v>2892</v>
      </c>
      <c r="F25" s="55">
        <v>0</v>
      </c>
      <c r="G25" s="8"/>
      <c r="H25" s="51" t="s">
        <v>75</v>
      </c>
      <c r="I25" s="72">
        <v>-2.9173345644157921E-4</v>
      </c>
      <c r="J25" s="74"/>
      <c r="K25" s="9">
        <f t="shared" si="2"/>
        <v>-9.0515776752409637E-3</v>
      </c>
      <c r="L25" s="9">
        <f t="shared" si="3"/>
        <v>9.3993537645285195E-6</v>
      </c>
    </row>
    <row r="26" spans="2:12" x14ac:dyDescent="0.2">
      <c r="B26" s="51" t="s">
        <v>76</v>
      </c>
      <c r="C26" s="52">
        <v>3.4232365145228219E-2</v>
      </c>
      <c r="D26" s="53">
        <v>0.18185693824477223</v>
      </c>
      <c r="E26" s="54">
        <v>2892</v>
      </c>
      <c r="F26" s="55">
        <v>0</v>
      </c>
      <c r="G26" s="8"/>
      <c r="H26" s="51" t="s">
        <v>76</v>
      </c>
      <c r="I26" s="72">
        <v>6.91885840248179E-3</v>
      </c>
      <c r="J26" s="74"/>
      <c r="K26" s="9">
        <f t="shared" si="2"/>
        <v>3.6743220136402951E-2</v>
      </c>
      <c r="L26" s="9">
        <f t="shared" si="3"/>
        <v>-1.3023912615481175E-3</v>
      </c>
    </row>
    <row r="27" spans="2:12" x14ac:dyDescent="0.2">
      <c r="B27" s="51" t="s">
        <v>77</v>
      </c>
      <c r="C27" s="52">
        <v>0.34993084370677729</v>
      </c>
      <c r="D27" s="53">
        <v>0.47703032780460125</v>
      </c>
      <c r="E27" s="54">
        <v>2892</v>
      </c>
      <c r="F27" s="55">
        <v>0</v>
      </c>
      <c r="G27" s="8"/>
      <c r="H27" s="51" t="s">
        <v>77</v>
      </c>
      <c r="I27" s="72">
        <v>-9.2775183268156692E-5</v>
      </c>
      <c r="J27" s="74"/>
      <c r="K27" s="9">
        <f t="shared" si="2"/>
        <v>-1.2642861804959229E-4</v>
      </c>
      <c r="L27" s="9">
        <f t="shared" si="3"/>
        <v>6.8056256099035845E-5</v>
      </c>
    </row>
    <row r="28" spans="2:12" x14ac:dyDescent="0.2">
      <c r="B28" s="51" t="s">
        <v>78</v>
      </c>
      <c r="C28" s="52">
        <v>8.1950207468879668E-2</v>
      </c>
      <c r="D28" s="53">
        <v>0.27433628016410155</v>
      </c>
      <c r="E28" s="54">
        <v>2892</v>
      </c>
      <c r="F28" s="55">
        <v>0</v>
      </c>
      <c r="G28" s="8"/>
      <c r="H28" s="51" t="s">
        <v>78</v>
      </c>
      <c r="I28" s="72">
        <v>-3.4839921336180475E-2</v>
      </c>
      <c r="J28" s="74"/>
      <c r="K28" s="9">
        <f t="shared" si="2"/>
        <v>-0.11658969253118286</v>
      </c>
      <c r="L28" s="9">
        <f t="shared" si="3"/>
        <v>1.0407441480184684E-2</v>
      </c>
    </row>
    <row r="29" spans="2:12" x14ac:dyDescent="0.2">
      <c r="B29" s="51" t="s">
        <v>79</v>
      </c>
      <c r="C29" s="52">
        <v>1.037344398340249E-3</v>
      </c>
      <c r="D29" s="53">
        <v>3.2196688669190468E-2</v>
      </c>
      <c r="E29" s="54">
        <v>2892</v>
      </c>
      <c r="F29" s="55">
        <v>0</v>
      </c>
      <c r="G29" s="8"/>
      <c r="H29" s="51" t="s">
        <v>79</v>
      </c>
      <c r="I29" s="72">
        <v>3.2169269538535636E-3</v>
      </c>
      <c r="J29" s="74"/>
      <c r="K29" s="9">
        <f t="shared" si="2"/>
        <v>9.9811192564446843E-2</v>
      </c>
      <c r="L29" s="9">
        <f t="shared" si="3"/>
        <v>-1.0364609819776412E-4</v>
      </c>
    </row>
    <row r="30" spans="2:12" x14ac:dyDescent="0.2">
      <c r="B30" s="51" t="s">
        <v>80</v>
      </c>
      <c r="C30" s="52">
        <v>1.2793914246196404E-2</v>
      </c>
      <c r="D30" s="53">
        <v>0.11240373131955639</v>
      </c>
      <c r="E30" s="54">
        <v>2892</v>
      </c>
      <c r="F30" s="55">
        <v>0</v>
      </c>
      <c r="G30" s="8"/>
      <c r="H30" s="51" t="s">
        <v>80</v>
      </c>
      <c r="I30" s="72">
        <v>-1.4118028270316926E-2</v>
      </c>
      <c r="J30" s="74"/>
      <c r="K30" s="9">
        <f t="shared" si="2"/>
        <v>-0.1239941349249163</v>
      </c>
      <c r="L30" s="9">
        <f t="shared" si="3"/>
        <v>1.6069292442108241E-3</v>
      </c>
    </row>
    <row r="31" spans="2:12" x14ac:dyDescent="0.2">
      <c r="B31" s="51" t="s">
        <v>81</v>
      </c>
      <c r="C31" s="52">
        <v>2.4204702627939143E-3</v>
      </c>
      <c r="D31" s="53">
        <v>4.9147195273360506E-2</v>
      </c>
      <c r="E31" s="54">
        <v>2892</v>
      </c>
      <c r="F31" s="55">
        <v>0</v>
      </c>
      <c r="G31" s="8"/>
      <c r="H31" s="51" t="s">
        <v>81</v>
      </c>
      <c r="I31" s="72">
        <v>1.8713326246041682E-3</v>
      </c>
      <c r="J31" s="74"/>
      <c r="K31" s="9">
        <f t="shared" si="2"/>
        <v>3.7983919718128659E-2</v>
      </c>
      <c r="L31" s="9">
        <f t="shared" si="3"/>
        <v>-9.2162023579514944E-5</v>
      </c>
    </row>
    <row r="32" spans="2:12" x14ac:dyDescent="0.2">
      <c r="B32" s="51" t="s">
        <v>82</v>
      </c>
      <c r="C32" s="52">
        <v>2.0746887966804979E-3</v>
      </c>
      <c r="D32" s="53">
        <v>4.5509346416789026E-2</v>
      </c>
      <c r="E32" s="54">
        <v>2892</v>
      </c>
      <c r="F32" s="55">
        <v>0</v>
      </c>
      <c r="G32" s="8"/>
      <c r="H32" s="51" t="s">
        <v>82</v>
      </c>
      <c r="I32" s="72">
        <v>1.3872555923867672E-3</v>
      </c>
      <c r="J32" s="74"/>
      <c r="K32" s="9">
        <f t="shared" si="2"/>
        <v>3.0419629762918197E-2</v>
      </c>
      <c r="L32" s="9">
        <f t="shared" si="3"/>
        <v>-6.3242473519580455E-5</v>
      </c>
    </row>
    <row r="33" spans="2:12" x14ac:dyDescent="0.2">
      <c r="B33" s="51" t="s">
        <v>83</v>
      </c>
      <c r="C33" s="52">
        <v>2.0746887966804979E-3</v>
      </c>
      <c r="D33" s="53">
        <v>4.5509346416789311E-2</v>
      </c>
      <c r="E33" s="54">
        <v>2892</v>
      </c>
      <c r="F33" s="55">
        <v>0</v>
      </c>
      <c r="G33" s="8"/>
      <c r="H33" s="51" t="s">
        <v>83</v>
      </c>
      <c r="I33" s="72">
        <v>-2.7152426312288835E-3</v>
      </c>
      <c r="J33" s="74"/>
      <c r="K33" s="9">
        <f t="shared" si="2"/>
        <v>-5.9539623420343704E-2</v>
      </c>
      <c r="L33" s="9">
        <f t="shared" si="3"/>
        <v>1.2378300087389544E-4</v>
      </c>
    </row>
    <row r="34" spans="2:12" x14ac:dyDescent="0.2">
      <c r="B34" s="51" t="s">
        <v>84</v>
      </c>
      <c r="C34" s="52">
        <v>1.2793914246196404E-2</v>
      </c>
      <c r="D34" s="53">
        <v>0.112403731319559</v>
      </c>
      <c r="E34" s="54">
        <v>2892</v>
      </c>
      <c r="F34" s="55">
        <v>0</v>
      </c>
      <c r="G34" s="8"/>
      <c r="H34" s="51" t="s">
        <v>84</v>
      </c>
      <c r="I34" s="72">
        <v>2.8689898110841017E-4</v>
      </c>
      <c r="J34" s="74"/>
      <c r="K34" s="9">
        <f t="shared" si="2"/>
        <v>2.5197421546583874E-3</v>
      </c>
      <c r="L34" s="9">
        <f t="shared" si="3"/>
        <v>-3.2655152267026385E-5</v>
      </c>
    </row>
    <row r="35" spans="2:12" x14ac:dyDescent="0.2">
      <c r="B35" s="51" t="s">
        <v>85</v>
      </c>
      <c r="C35" s="52">
        <v>3.4578146611341634E-4</v>
      </c>
      <c r="D35" s="53">
        <v>1.85952000826397E-2</v>
      </c>
      <c r="E35" s="54">
        <v>2892</v>
      </c>
      <c r="F35" s="55">
        <v>0</v>
      </c>
      <c r="G35" s="8"/>
      <c r="H35" s="51" t="s">
        <v>85</v>
      </c>
      <c r="I35" s="72">
        <v>-3.5839165069678934E-3</v>
      </c>
      <c r="J35" s="74"/>
      <c r="K35" s="9">
        <f t="shared" si="2"/>
        <v>-0.19266677632624341</v>
      </c>
      <c r="L35" s="9">
        <f t="shared" si="3"/>
        <v>6.6643644526545625E-5</v>
      </c>
    </row>
    <row r="36" spans="2:12" x14ac:dyDescent="0.2">
      <c r="B36" s="51" t="s">
        <v>86</v>
      </c>
      <c r="C36" s="52">
        <v>1.9363762102351315E-2</v>
      </c>
      <c r="D36" s="53">
        <v>0.1378237101090968</v>
      </c>
      <c r="E36" s="54">
        <v>2892</v>
      </c>
      <c r="F36" s="55">
        <v>0</v>
      </c>
      <c r="G36" s="8"/>
      <c r="H36" s="51" t="s">
        <v>86</v>
      </c>
      <c r="I36" s="72">
        <v>-2.3814679571568866E-4</v>
      </c>
      <c r="J36" s="74"/>
      <c r="K36" s="9">
        <f t="shared" si="2"/>
        <v>-1.6944499435775869E-3</v>
      </c>
      <c r="L36" s="9">
        <f t="shared" si="3"/>
        <v>3.3458814118598338E-5</v>
      </c>
    </row>
    <row r="37" spans="2:12" x14ac:dyDescent="0.2">
      <c r="B37" s="51" t="s">
        <v>87</v>
      </c>
      <c r="C37" s="52">
        <v>0.33195020746887965</v>
      </c>
      <c r="D37" s="53">
        <v>0.47099466451179733</v>
      </c>
      <c r="E37" s="54">
        <v>2892</v>
      </c>
      <c r="F37" s="55">
        <v>0</v>
      </c>
      <c r="G37" s="8"/>
      <c r="H37" s="51" t="s">
        <v>87</v>
      </c>
      <c r="I37" s="72">
        <v>-1.0587200871559569E-2</v>
      </c>
      <c r="J37" s="74"/>
      <c r="K37" s="9">
        <f t="shared" si="2"/>
        <v>-1.5016682520303816E-2</v>
      </c>
      <c r="L37" s="9">
        <f t="shared" si="3"/>
        <v>7.4617056001509635E-3</v>
      </c>
    </row>
    <row r="38" spans="2:12" ht="24" x14ac:dyDescent="0.2">
      <c r="B38" s="51" t="s">
        <v>88</v>
      </c>
      <c r="C38" s="52">
        <v>2.0746887966804978E-2</v>
      </c>
      <c r="D38" s="53">
        <v>0.14256045065140463</v>
      </c>
      <c r="E38" s="54">
        <v>2892</v>
      </c>
      <c r="F38" s="55">
        <v>0</v>
      </c>
      <c r="G38" s="8"/>
      <c r="H38" s="51" t="s">
        <v>88</v>
      </c>
      <c r="I38" s="72">
        <v>-1.3182960212819351E-2</v>
      </c>
      <c r="J38" s="74"/>
      <c r="K38" s="9">
        <f t="shared" si="2"/>
        <v>-9.0554250882525153E-2</v>
      </c>
      <c r="L38" s="9">
        <f t="shared" si="3"/>
        <v>1.9185222644602785E-3</v>
      </c>
    </row>
    <row r="39" spans="2:12" x14ac:dyDescent="0.2">
      <c r="B39" s="51" t="s">
        <v>89</v>
      </c>
      <c r="C39" s="52">
        <v>1.037344398340249E-3</v>
      </c>
      <c r="D39" s="53">
        <v>3.2196688669190968E-2</v>
      </c>
      <c r="E39" s="54">
        <v>2892</v>
      </c>
      <c r="F39" s="55">
        <v>0</v>
      </c>
      <c r="G39" s="8"/>
      <c r="H39" s="51" t="s">
        <v>89</v>
      </c>
      <c r="I39" s="72">
        <v>-1.9445664017385329E-3</v>
      </c>
      <c r="J39" s="74"/>
      <c r="K39" s="9">
        <f t="shared" si="2"/>
        <v>-6.0333819935132503E-2</v>
      </c>
      <c r="L39" s="9">
        <f t="shared" si="3"/>
        <v>6.2651941781030637E-5</v>
      </c>
    </row>
    <row r="40" spans="2:12" x14ac:dyDescent="0.2">
      <c r="B40" s="51" t="s">
        <v>90</v>
      </c>
      <c r="C40" s="52">
        <v>5.8782849239280774E-3</v>
      </c>
      <c r="D40" s="53">
        <v>7.6457517897150731E-2</v>
      </c>
      <c r="E40" s="54">
        <v>2892</v>
      </c>
      <c r="F40" s="55">
        <v>0</v>
      </c>
      <c r="G40" s="8"/>
      <c r="H40" s="51" t="s">
        <v>90</v>
      </c>
      <c r="I40" s="72">
        <v>2.1613000669438082E-3</v>
      </c>
      <c r="J40" s="74"/>
      <c r="K40" s="9">
        <f t="shared" si="2"/>
        <v>2.8101819002736384E-2</v>
      </c>
      <c r="L40" s="9">
        <f t="shared" si="3"/>
        <v>-1.6616727758139775E-4</v>
      </c>
    </row>
    <row r="41" spans="2:12" x14ac:dyDescent="0.2">
      <c r="B41" s="51" t="s">
        <v>91</v>
      </c>
      <c r="C41" s="52">
        <v>0.17081604426002767</v>
      </c>
      <c r="D41" s="53">
        <v>0.37641322505052277</v>
      </c>
      <c r="E41" s="54">
        <v>2892</v>
      </c>
      <c r="F41" s="55">
        <v>0</v>
      </c>
      <c r="G41" s="8"/>
      <c r="H41" s="51" t="s">
        <v>91</v>
      </c>
      <c r="I41" s="72">
        <v>4.9423116482950252E-2</v>
      </c>
      <c r="J41" s="74"/>
      <c r="K41" s="9">
        <f t="shared" si="2"/>
        <v>0.1088719856344835</v>
      </c>
      <c r="L41" s="9">
        <f t="shared" si="3"/>
        <v>-2.242817385464339E-2</v>
      </c>
    </row>
    <row r="42" spans="2:12" x14ac:dyDescent="0.2">
      <c r="B42" s="51" t="s">
        <v>92</v>
      </c>
      <c r="C42" s="52">
        <v>0.45919778699861685</v>
      </c>
      <c r="D42" s="53">
        <v>0.49841857792324995</v>
      </c>
      <c r="E42" s="54">
        <v>2892</v>
      </c>
      <c r="F42" s="55">
        <v>0</v>
      </c>
      <c r="G42" s="8"/>
      <c r="H42" s="51" t="s">
        <v>92</v>
      </c>
      <c r="I42" s="72">
        <v>2.0493461418807278E-2</v>
      </c>
      <c r="J42" s="74"/>
      <c r="K42" s="9">
        <f t="shared" si="2"/>
        <v>2.2236148045541089E-2</v>
      </c>
      <c r="L42" s="9">
        <f t="shared" si="3"/>
        <v>-1.8880821358362249E-2</v>
      </c>
    </row>
    <row r="43" spans="2:12" x14ac:dyDescent="0.2">
      <c r="B43" s="51" t="s">
        <v>93</v>
      </c>
      <c r="C43" s="52">
        <v>0.30013831258644535</v>
      </c>
      <c r="D43" s="53">
        <v>0.45839716868645375</v>
      </c>
      <c r="E43" s="54">
        <v>2892</v>
      </c>
      <c r="F43" s="55">
        <v>0</v>
      </c>
      <c r="G43" s="8"/>
      <c r="H43" s="51" t="s">
        <v>93</v>
      </c>
      <c r="I43" s="72">
        <v>-4.8196779502893874E-2</v>
      </c>
      <c r="J43" s="74"/>
      <c r="K43" s="9">
        <f t="shared" si="2"/>
        <v>-7.3584833709709446E-2</v>
      </c>
      <c r="L43" s="9">
        <f t="shared" si="3"/>
        <v>3.1557132243096739E-2</v>
      </c>
    </row>
    <row r="44" spans="2:12" x14ac:dyDescent="0.2">
      <c r="B44" s="51" t="s">
        <v>94</v>
      </c>
      <c r="C44" s="52">
        <v>5.3941908713692949E-2</v>
      </c>
      <c r="D44" s="53">
        <v>0.22594209719200889</v>
      </c>
      <c r="E44" s="54">
        <v>2892</v>
      </c>
      <c r="F44" s="55">
        <v>0</v>
      </c>
      <c r="G44" s="8"/>
      <c r="H44" s="51" t="s">
        <v>94</v>
      </c>
      <c r="I44" s="72">
        <v>-2.9350791671686343E-2</v>
      </c>
      <c r="J44" s="74"/>
      <c r="K44" s="9">
        <f t="shared" si="2"/>
        <v>-0.12289676997669163</v>
      </c>
      <c r="L44" s="9">
        <f t="shared" si="3"/>
        <v>7.0072719723552248E-3</v>
      </c>
    </row>
    <row r="45" spans="2:12" ht="24" x14ac:dyDescent="0.2">
      <c r="B45" s="51" t="s">
        <v>95</v>
      </c>
      <c r="C45" s="52">
        <v>1.037344398340249E-3</v>
      </c>
      <c r="D45" s="53">
        <v>3.2196688669190288E-2</v>
      </c>
      <c r="E45" s="54">
        <v>2892</v>
      </c>
      <c r="F45" s="55">
        <v>0</v>
      </c>
      <c r="G45" s="8"/>
      <c r="H45" s="51" t="s">
        <v>95</v>
      </c>
      <c r="I45" s="72">
        <v>5.3607329603837901E-4</v>
      </c>
      <c r="J45" s="74"/>
      <c r="K45" s="9">
        <f t="shared" si="2"/>
        <v>1.663267949415189E-2</v>
      </c>
      <c r="L45" s="9">
        <f t="shared" si="3"/>
        <v>-1.727173363878701E-5</v>
      </c>
    </row>
    <row r="46" spans="2:12" x14ac:dyDescent="0.2">
      <c r="B46" s="51" t="s">
        <v>96</v>
      </c>
      <c r="C46" s="52">
        <v>8.9903181189488236E-3</v>
      </c>
      <c r="D46" s="53">
        <v>9.4406430406029404E-2</v>
      </c>
      <c r="E46" s="54">
        <v>2892</v>
      </c>
      <c r="F46" s="55">
        <v>0</v>
      </c>
      <c r="G46" s="8"/>
      <c r="H46" s="51" t="s">
        <v>96</v>
      </c>
      <c r="I46" s="72">
        <v>-2.9182048127906882E-3</v>
      </c>
      <c r="J46" s="74"/>
      <c r="K46" s="9">
        <f t="shared" si="2"/>
        <v>-3.0633180502106484E-2</v>
      </c>
      <c r="L46" s="9">
        <f t="shared" si="3"/>
        <v>2.7790045117054031E-4</v>
      </c>
    </row>
    <row r="47" spans="2:12" x14ac:dyDescent="0.2">
      <c r="B47" s="51" t="s">
        <v>97</v>
      </c>
      <c r="C47" s="52">
        <v>0.8136237897648686</v>
      </c>
      <c r="D47" s="53">
        <v>0.38947730482418069</v>
      </c>
      <c r="E47" s="54">
        <v>2892</v>
      </c>
      <c r="F47" s="55">
        <v>0</v>
      </c>
      <c r="G47" s="8"/>
      <c r="H47" s="51" t="s">
        <v>97</v>
      </c>
      <c r="I47" s="72">
        <v>5.9620882928726415E-2</v>
      </c>
      <c r="J47" s="74"/>
      <c r="K47" s="9">
        <f t="shared" si="2"/>
        <v>2.8530325319326765E-2</v>
      </c>
      <c r="L47" s="9">
        <f t="shared" si="3"/>
        <v>-0.12454889698771035</v>
      </c>
    </row>
    <row r="48" spans="2:12" x14ac:dyDescent="0.2">
      <c r="B48" s="51" t="s">
        <v>98</v>
      </c>
      <c r="C48" s="52">
        <v>0.57607192254495154</v>
      </c>
      <c r="D48" s="53">
        <v>0.49426464182716873</v>
      </c>
      <c r="E48" s="54">
        <v>2892</v>
      </c>
      <c r="F48" s="55">
        <v>0</v>
      </c>
      <c r="G48" s="8"/>
      <c r="H48" s="51" t="s">
        <v>98</v>
      </c>
      <c r="I48" s="72">
        <v>5.0230739573432159E-2</v>
      </c>
      <c r="J48" s="74"/>
      <c r="K48" s="9">
        <f t="shared" si="2"/>
        <v>4.3082630345134702E-2</v>
      </c>
      <c r="L48" s="9">
        <f t="shared" si="3"/>
        <v>-5.8544585770794785E-2</v>
      </c>
    </row>
    <row r="49" spans="2:12" x14ac:dyDescent="0.2">
      <c r="B49" s="51" t="s">
        <v>99</v>
      </c>
      <c r="C49" s="52">
        <v>0.37240663900414939</v>
      </c>
      <c r="D49" s="53">
        <v>0.48352950086386037</v>
      </c>
      <c r="E49" s="54">
        <v>2892</v>
      </c>
      <c r="F49" s="55">
        <v>0</v>
      </c>
      <c r="G49" s="8"/>
      <c r="H49" s="51" t="s">
        <v>99</v>
      </c>
      <c r="I49" s="72">
        <v>7.3816428638983952E-2</v>
      </c>
      <c r="J49" s="74"/>
      <c r="K49" s="9">
        <f t="shared" si="2"/>
        <v>9.580946036071078E-2</v>
      </c>
      <c r="L49" s="9">
        <f t="shared" si="3"/>
        <v>-5.6852225238835E-2</v>
      </c>
    </row>
    <row r="50" spans="2:12" x14ac:dyDescent="0.2">
      <c r="B50" s="51" t="s">
        <v>100</v>
      </c>
      <c r="C50" s="52">
        <v>4.1493775933609959E-3</v>
      </c>
      <c r="D50" s="53">
        <v>6.4292997889452613E-2</v>
      </c>
      <c r="E50" s="54">
        <v>2892</v>
      </c>
      <c r="F50" s="55">
        <v>0</v>
      </c>
      <c r="G50" s="8"/>
      <c r="H50" s="51" t="s">
        <v>100</v>
      </c>
      <c r="I50" s="72">
        <v>6.9360716370103718E-3</v>
      </c>
      <c r="J50" s="74"/>
      <c r="K50" s="9">
        <f t="shared" si="2"/>
        <v>0.10743458049118235</v>
      </c>
      <c r="L50" s="9">
        <f t="shared" si="3"/>
        <v>-4.4764408537992646E-4</v>
      </c>
    </row>
    <row r="51" spans="2:12" x14ac:dyDescent="0.2">
      <c r="B51" s="51" t="s">
        <v>101</v>
      </c>
      <c r="C51" s="52">
        <v>0.17807745504840941</v>
      </c>
      <c r="D51" s="53">
        <v>0.38264409464281035</v>
      </c>
      <c r="E51" s="54">
        <v>2892</v>
      </c>
      <c r="F51" s="55">
        <v>0</v>
      </c>
      <c r="G51" s="8"/>
      <c r="H51" s="51" t="s">
        <v>101</v>
      </c>
      <c r="I51" s="72">
        <v>5.9262948672906476E-2</v>
      </c>
      <c r="J51" s="74"/>
      <c r="K51" s="9">
        <f t="shared" si="2"/>
        <v>0.12729728297529341</v>
      </c>
      <c r="L51" s="9">
        <f t="shared" si="3"/>
        <v>-2.7580185415345435E-2</v>
      </c>
    </row>
    <row r="52" spans="2:12" x14ac:dyDescent="0.2">
      <c r="B52" s="51" t="s">
        <v>102</v>
      </c>
      <c r="C52" s="52">
        <v>9.6473029045643158E-2</v>
      </c>
      <c r="D52" s="53">
        <v>0.29528991604798926</v>
      </c>
      <c r="E52" s="54">
        <v>2892</v>
      </c>
      <c r="F52" s="55">
        <v>0</v>
      </c>
      <c r="G52" s="8"/>
      <c r="H52" s="51" t="s">
        <v>102</v>
      </c>
      <c r="I52" s="72">
        <v>5.4741294817337312E-2</v>
      </c>
      <c r="J52" s="74"/>
      <c r="K52" s="9">
        <f t="shared" si="2"/>
        <v>0.16749720733568885</v>
      </c>
      <c r="L52" s="9">
        <f t="shared" si="3"/>
        <v>-1.7884317201169994E-2</v>
      </c>
    </row>
    <row r="53" spans="2:12" x14ac:dyDescent="0.2">
      <c r="B53" s="51" t="s">
        <v>103</v>
      </c>
      <c r="C53" s="52">
        <v>0.90733056708160442</v>
      </c>
      <c r="D53" s="53">
        <v>0.29001878061413672</v>
      </c>
      <c r="E53" s="54">
        <v>2892</v>
      </c>
      <c r="F53" s="55">
        <v>0</v>
      </c>
      <c r="G53" s="8"/>
      <c r="H53" s="51" t="s">
        <v>103</v>
      </c>
      <c r="I53" s="72">
        <v>4.6919450547253015E-2</v>
      </c>
      <c r="J53" s="74"/>
      <c r="K53" s="9">
        <f t="shared" si="2"/>
        <v>1.499212866783808E-2</v>
      </c>
      <c r="L53" s="9">
        <f t="shared" si="3"/>
        <v>-0.14678860307614597</v>
      </c>
    </row>
    <row r="54" spans="2:12" x14ac:dyDescent="0.2">
      <c r="B54" s="51" t="s">
        <v>104</v>
      </c>
      <c r="C54" s="52">
        <v>0.75069156293222683</v>
      </c>
      <c r="D54" s="53">
        <v>0.43268750496639902</v>
      </c>
      <c r="E54" s="54">
        <v>2892</v>
      </c>
      <c r="F54" s="55">
        <v>0</v>
      </c>
      <c r="G54" s="8"/>
      <c r="H54" s="51" t="s">
        <v>104</v>
      </c>
      <c r="I54" s="72">
        <v>9.8976926270872082E-3</v>
      </c>
      <c r="J54" s="74"/>
      <c r="K54" s="9">
        <f t="shared" si="2"/>
        <v>5.7029108793607451E-3</v>
      </c>
      <c r="L54" s="9">
        <f t="shared" si="3"/>
        <v>-1.7172010428699275E-2</v>
      </c>
    </row>
    <row r="55" spans="2:12" x14ac:dyDescent="0.2">
      <c r="B55" s="51" t="s">
        <v>105</v>
      </c>
      <c r="C55" s="52">
        <v>0.70919778699861691</v>
      </c>
      <c r="D55" s="53">
        <v>0.45421098981345975</v>
      </c>
      <c r="E55" s="54">
        <v>2892</v>
      </c>
      <c r="F55" s="55">
        <v>0</v>
      </c>
      <c r="G55" s="8"/>
      <c r="H55" s="51" t="s">
        <v>105</v>
      </c>
      <c r="I55" s="72">
        <v>4.5983442776471269E-2</v>
      </c>
      <c r="J55" s="74"/>
      <c r="K55" s="9">
        <f t="shared" si="2"/>
        <v>2.9440254024483425E-2</v>
      </c>
      <c r="L55" s="9">
        <f t="shared" si="3"/>
        <v>-7.1797813322491702E-2</v>
      </c>
    </row>
    <row r="56" spans="2:12" x14ac:dyDescent="0.2">
      <c r="B56" s="51" t="s">
        <v>106</v>
      </c>
      <c r="C56" s="52">
        <v>0.75484094052558781</v>
      </c>
      <c r="D56" s="53">
        <v>0.43025586124273968</v>
      </c>
      <c r="E56" s="54">
        <v>2892</v>
      </c>
      <c r="F56" s="55">
        <v>0</v>
      </c>
      <c r="G56" s="8"/>
      <c r="H56" s="51" t="s">
        <v>106</v>
      </c>
      <c r="I56" s="72">
        <v>4.9450220882879287E-2</v>
      </c>
      <c r="J56" s="74"/>
      <c r="K56" s="9">
        <f t="shared" si="2"/>
        <v>2.8176651928534753E-2</v>
      </c>
      <c r="L56" s="9">
        <f t="shared" si="3"/>
        <v>-8.6755474132568913E-2</v>
      </c>
    </row>
    <row r="57" spans="2:12" x14ac:dyDescent="0.2">
      <c r="B57" s="51" t="s">
        <v>107</v>
      </c>
      <c r="C57" s="52">
        <v>0.40560165975103735</v>
      </c>
      <c r="D57" s="53">
        <v>0.49109301184776871</v>
      </c>
      <c r="E57" s="54">
        <v>2892</v>
      </c>
      <c r="F57" s="55">
        <v>0</v>
      </c>
      <c r="G57" s="8"/>
      <c r="H57" s="51" t="s">
        <v>107</v>
      </c>
      <c r="I57" s="72">
        <v>7.4037865452036028E-2</v>
      </c>
      <c r="J57" s="74"/>
      <c r="K57" s="9">
        <f t="shared" si="2"/>
        <v>8.9612320433319528E-2</v>
      </c>
      <c r="L57" s="9">
        <f t="shared" si="3"/>
        <v>-6.1149070313137752E-2</v>
      </c>
    </row>
    <row r="58" spans="2:12" x14ac:dyDescent="0.2">
      <c r="B58" s="51" t="s">
        <v>108</v>
      </c>
      <c r="C58" s="52">
        <v>0.2244121715076072</v>
      </c>
      <c r="D58" s="53">
        <v>0.41726676519346634</v>
      </c>
      <c r="E58" s="54">
        <v>2892</v>
      </c>
      <c r="F58" s="55">
        <v>0</v>
      </c>
      <c r="G58" s="8"/>
      <c r="H58" s="51" t="s">
        <v>108</v>
      </c>
      <c r="I58" s="72">
        <v>2.2381140918510092E-2</v>
      </c>
      <c r="J58" s="74"/>
      <c r="K58" s="9">
        <f t="shared" si="2"/>
        <v>4.1600582486173245E-2</v>
      </c>
      <c r="L58" s="9">
        <f t="shared" si="3"/>
        <v>-1.2036905052842816E-2</v>
      </c>
    </row>
    <row r="59" spans="2:12" x14ac:dyDescent="0.2">
      <c r="B59" s="51" t="s">
        <v>109</v>
      </c>
      <c r="C59" s="52">
        <v>8.1258644536652838E-2</v>
      </c>
      <c r="D59" s="53">
        <v>0.27327916258565238</v>
      </c>
      <c r="E59" s="54">
        <v>2892</v>
      </c>
      <c r="F59" s="55">
        <v>0</v>
      </c>
      <c r="G59" s="8"/>
      <c r="H59" s="51" t="s">
        <v>109</v>
      </c>
      <c r="I59" s="72">
        <v>4.1710761260117607E-2</v>
      </c>
      <c r="J59" s="74"/>
      <c r="K59" s="9">
        <f t="shared" ref="K59:K83" si="4">((1-C59)/D59)*I59</f>
        <v>0.1402280399828057</v>
      </c>
      <c r="L59" s="9">
        <f t="shared" si="1"/>
        <v>-1.2402555286397944E-2</v>
      </c>
    </row>
    <row r="60" spans="2:12" x14ac:dyDescent="0.2">
      <c r="B60" s="51" t="s">
        <v>110</v>
      </c>
      <c r="C60" s="52">
        <v>0.31915629322268324</v>
      </c>
      <c r="D60" s="53">
        <v>0.46623032557318711</v>
      </c>
      <c r="E60" s="54">
        <v>2892</v>
      </c>
      <c r="F60" s="55">
        <v>0</v>
      </c>
      <c r="G60" s="8"/>
      <c r="H60" s="51" t="s">
        <v>110</v>
      </c>
      <c r="I60" s="72">
        <v>7.0459366828012127E-2</v>
      </c>
      <c r="J60" s="74"/>
      <c r="K60" s="9">
        <f t="shared" si="4"/>
        <v>0.10289295624301051</v>
      </c>
      <c r="L60" s="9">
        <f t="shared" si="1"/>
        <v>-4.8232706253071966E-2</v>
      </c>
    </row>
    <row r="61" spans="2:12" x14ac:dyDescent="0.2">
      <c r="B61" s="51" t="s">
        <v>111</v>
      </c>
      <c r="C61" s="52">
        <v>0.19536652835408022</v>
      </c>
      <c r="D61" s="53">
        <v>0.39655116071532448</v>
      </c>
      <c r="E61" s="54">
        <v>2892</v>
      </c>
      <c r="F61" s="55">
        <v>0</v>
      </c>
      <c r="G61" s="8"/>
      <c r="H61" s="51" t="s">
        <v>111</v>
      </c>
      <c r="I61" s="72">
        <v>6.1158365507842184E-2</v>
      </c>
      <c r="J61" s="74"/>
      <c r="K61" s="9">
        <f t="shared" si="4"/>
        <v>0.12409513029793394</v>
      </c>
      <c r="L61" s="9">
        <f t="shared" si="1"/>
        <v>-3.013053228119152E-2</v>
      </c>
    </row>
    <row r="62" spans="2:12" x14ac:dyDescent="0.2">
      <c r="B62" s="51" t="s">
        <v>112</v>
      </c>
      <c r="C62" s="52">
        <v>0.39903181189488246</v>
      </c>
      <c r="D62" s="53">
        <v>0.48978400744043865</v>
      </c>
      <c r="E62" s="54">
        <v>2892</v>
      </c>
      <c r="F62" s="55">
        <v>0</v>
      </c>
      <c r="G62" s="8"/>
      <c r="H62" s="51" t="s">
        <v>112</v>
      </c>
      <c r="I62" s="72">
        <v>7.6592281255068353E-2</v>
      </c>
      <c r="J62" s="74"/>
      <c r="K62" s="9">
        <f t="shared" si="4"/>
        <v>9.3979231231418922E-2</v>
      </c>
      <c r="L62" s="9">
        <f t="shared" si="1"/>
        <v>-6.2400479195084832E-2</v>
      </c>
    </row>
    <row r="63" spans="2:12" x14ac:dyDescent="0.2">
      <c r="B63" s="51" t="s">
        <v>113</v>
      </c>
      <c r="C63" s="52">
        <v>7.6071922544951589E-3</v>
      </c>
      <c r="D63" s="53">
        <v>8.6901865338884901E-2</v>
      </c>
      <c r="E63" s="54">
        <v>2892</v>
      </c>
      <c r="F63" s="55">
        <v>0</v>
      </c>
      <c r="G63" s="8"/>
      <c r="H63" s="51" t="s">
        <v>113</v>
      </c>
      <c r="I63" s="72">
        <v>1.7964918042432207E-2</v>
      </c>
      <c r="J63" s="74"/>
      <c r="K63" s="9">
        <f t="shared" si="4"/>
        <v>0.20515388694504569</v>
      </c>
      <c r="L63" s="9">
        <f t="shared" si="1"/>
        <v>-1.5726081926101061E-3</v>
      </c>
    </row>
    <row r="64" spans="2:12" x14ac:dyDescent="0.2">
      <c r="B64" s="51" t="s">
        <v>114</v>
      </c>
      <c r="C64" s="52">
        <v>0.24066390041493776</v>
      </c>
      <c r="D64" s="53">
        <v>0.42756052094403391</v>
      </c>
      <c r="E64" s="54">
        <v>2892</v>
      </c>
      <c r="F64" s="55">
        <v>0</v>
      </c>
      <c r="G64" s="8"/>
      <c r="H64" s="51" t="s">
        <v>114</v>
      </c>
      <c r="I64" s="72">
        <v>6.6702376648545295E-2</v>
      </c>
      <c r="J64" s="74"/>
      <c r="K64" s="9">
        <f t="shared" si="4"/>
        <v>0.11846164469424893</v>
      </c>
      <c r="L64" s="9">
        <f t="shared" si="1"/>
        <v>-3.754522072276742E-2</v>
      </c>
    </row>
    <row r="65" spans="2:12" x14ac:dyDescent="0.2">
      <c r="B65" s="51" t="s">
        <v>115</v>
      </c>
      <c r="C65" s="52">
        <v>0.36203319502074688</v>
      </c>
      <c r="D65" s="53">
        <v>0.48067145933638389</v>
      </c>
      <c r="E65" s="54">
        <v>2892</v>
      </c>
      <c r="F65" s="55">
        <v>0</v>
      </c>
      <c r="G65" s="8"/>
      <c r="H65" s="51" t="s">
        <v>115</v>
      </c>
      <c r="I65" s="72">
        <v>5.9511750962717373E-2</v>
      </c>
      <c r="J65" s="74"/>
      <c r="K65" s="9">
        <f t="shared" si="4"/>
        <v>7.8986428012227855E-2</v>
      </c>
      <c r="L65" s="9">
        <f t="shared" si="1"/>
        <v>-4.4823192481735809E-2</v>
      </c>
    </row>
    <row r="66" spans="2:12" x14ac:dyDescent="0.2">
      <c r="B66" s="51" t="s">
        <v>116</v>
      </c>
      <c r="C66" s="52">
        <v>0.88450899031811892</v>
      </c>
      <c r="D66" s="53">
        <v>0.31966884605819429</v>
      </c>
      <c r="E66" s="54">
        <v>2892</v>
      </c>
      <c r="F66" s="55">
        <v>0</v>
      </c>
      <c r="G66" s="8"/>
      <c r="H66" s="51" t="s">
        <v>116</v>
      </c>
      <c r="I66" s="72">
        <v>4.6028818576152715E-2</v>
      </c>
      <c r="J66" s="74"/>
      <c r="K66" s="9">
        <f t="shared" si="4"/>
        <v>1.6629442616551575E-2</v>
      </c>
      <c r="L66" s="9">
        <f t="shared" si="1"/>
        <v>-0.12735962339263149</v>
      </c>
    </row>
    <row r="67" spans="2:12" x14ac:dyDescent="0.2">
      <c r="B67" s="51" t="s">
        <v>117</v>
      </c>
      <c r="C67" s="52">
        <v>9.7164591977869988E-2</v>
      </c>
      <c r="D67" s="53">
        <v>0.29623297882364175</v>
      </c>
      <c r="E67" s="54">
        <v>2892</v>
      </c>
      <c r="F67" s="55">
        <v>0</v>
      </c>
      <c r="G67" s="8"/>
      <c r="H67" s="51" t="s">
        <v>117</v>
      </c>
      <c r="I67" s="72">
        <v>1.0233486882408474E-2</v>
      </c>
      <c r="J67" s="74"/>
      <c r="K67" s="9">
        <f t="shared" si="4"/>
        <v>3.118881071802871E-2</v>
      </c>
      <c r="L67" s="9">
        <f t="shared" si="1"/>
        <v>-3.356589740239781E-3</v>
      </c>
    </row>
    <row r="68" spans="2:12" x14ac:dyDescent="0.2">
      <c r="B68" s="51" t="s">
        <v>118</v>
      </c>
      <c r="C68" s="52">
        <v>3.9419087136929459E-2</v>
      </c>
      <c r="D68" s="53">
        <v>0.19462353487529779</v>
      </c>
      <c r="E68" s="54">
        <v>2892</v>
      </c>
      <c r="F68" s="55">
        <v>0</v>
      </c>
      <c r="G68" s="8"/>
      <c r="H68" s="51" t="s">
        <v>118</v>
      </c>
      <c r="I68" s="72">
        <v>1.900353181028757E-2</v>
      </c>
      <c r="J68" s="74"/>
      <c r="K68" s="9">
        <f t="shared" si="4"/>
        <v>9.3793538102391869E-2</v>
      </c>
      <c r="L68" s="9">
        <f t="shared" si="1"/>
        <v>-3.8489788854113288E-3</v>
      </c>
    </row>
    <row r="69" spans="2:12" x14ac:dyDescent="0.2">
      <c r="B69" s="51" t="s">
        <v>119</v>
      </c>
      <c r="C69" s="52">
        <v>2.4204702627939143E-3</v>
      </c>
      <c r="D69" s="53">
        <v>4.9147195273360443E-2</v>
      </c>
      <c r="E69" s="54">
        <v>2892</v>
      </c>
      <c r="F69" s="55">
        <v>0</v>
      </c>
      <c r="G69" s="8"/>
      <c r="H69" s="51" t="s">
        <v>119</v>
      </c>
      <c r="I69" s="72">
        <v>3.7454724927917299E-3</v>
      </c>
      <c r="J69" s="74"/>
      <c r="K69" s="9">
        <f t="shared" si="4"/>
        <v>7.6024820281618027E-2</v>
      </c>
      <c r="L69" s="9">
        <f t="shared" si="1"/>
        <v>-1.8446230224309401E-4</v>
      </c>
    </row>
    <row r="70" spans="2:12" x14ac:dyDescent="0.2">
      <c r="B70" s="51" t="s">
        <v>120</v>
      </c>
      <c r="C70" s="52">
        <v>6.5352697095435688E-2</v>
      </c>
      <c r="D70" s="53">
        <v>0.24718990738084679</v>
      </c>
      <c r="E70" s="54">
        <v>2892</v>
      </c>
      <c r="F70" s="55">
        <v>0</v>
      </c>
      <c r="G70" s="8"/>
      <c r="H70" s="51" t="s">
        <v>120</v>
      </c>
      <c r="I70" s="72">
        <v>4.6352961127470886E-2</v>
      </c>
      <c r="J70" s="74"/>
      <c r="K70" s="9">
        <f t="shared" si="4"/>
        <v>0.17526472079089286</v>
      </c>
      <c r="L70" s="9">
        <f t="shared" si="1"/>
        <v>-1.2254913884379857E-2</v>
      </c>
    </row>
    <row r="71" spans="2:12" x14ac:dyDescent="0.2">
      <c r="B71" s="51" t="s">
        <v>121</v>
      </c>
      <c r="C71" s="52">
        <v>2.4204702627939143E-3</v>
      </c>
      <c r="D71" s="53">
        <v>4.9147195273361588E-2</v>
      </c>
      <c r="E71" s="54">
        <v>2892</v>
      </c>
      <c r="F71" s="55">
        <v>0</v>
      </c>
      <c r="G71" s="8"/>
      <c r="H71" s="51" t="s">
        <v>121</v>
      </c>
      <c r="I71" s="72">
        <v>5.0021751763524806E-3</v>
      </c>
      <c r="J71" s="74"/>
      <c r="K71" s="9">
        <f t="shared" si="4"/>
        <v>0.10153310951588553</v>
      </c>
      <c r="L71" s="9">
        <f t="shared" si="1"/>
        <v>-2.4635416520318848E-4</v>
      </c>
    </row>
    <row r="72" spans="2:12" x14ac:dyDescent="0.2">
      <c r="B72" s="51" t="s">
        <v>122</v>
      </c>
      <c r="C72" s="52">
        <v>2.4204702627939143E-3</v>
      </c>
      <c r="D72" s="53">
        <v>4.9147195273361727E-2</v>
      </c>
      <c r="E72" s="54">
        <v>2892</v>
      </c>
      <c r="F72" s="55">
        <v>0</v>
      </c>
      <c r="G72" s="8"/>
      <c r="H72" s="51" t="s">
        <v>122</v>
      </c>
      <c r="I72" s="72">
        <v>6.4535859658397038E-3</v>
      </c>
      <c r="J72" s="74"/>
      <c r="K72" s="9">
        <f t="shared" si="4"/>
        <v>0.13099354331640664</v>
      </c>
      <c r="L72" s="9">
        <f t="shared" ref="L72:L127" si="5">((0-C72)/D72)*I72</f>
        <v>-3.1783528707620329E-4</v>
      </c>
    </row>
    <row r="73" spans="2:12" x14ac:dyDescent="0.2">
      <c r="B73" s="51" t="s">
        <v>123</v>
      </c>
      <c r="C73" s="52">
        <v>1.7634854771784232E-2</v>
      </c>
      <c r="D73" s="53">
        <v>0.13164292238104222</v>
      </c>
      <c r="E73" s="54">
        <v>2892</v>
      </c>
      <c r="F73" s="55">
        <v>0</v>
      </c>
      <c r="G73" s="8"/>
      <c r="H73" s="51" t="s">
        <v>123</v>
      </c>
      <c r="I73" s="72">
        <v>2.1571767284440654E-2</v>
      </c>
      <c r="J73" s="74"/>
      <c r="K73" s="9">
        <f t="shared" si="4"/>
        <v>0.16097600932825057</v>
      </c>
      <c r="L73" s="9">
        <f t="shared" si="5"/>
        <v>-2.8897488474976338E-3</v>
      </c>
    </row>
    <row r="74" spans="2:12" x14ac:dyDescent="0.2">
      <c r="B74" s="51" t="s">
        <v>124</v>
      </c>
      <c r="C74" s="52">
        <v>0.67876901798063627</v>
      </c>
      <c r="D74" s="53">
        <v>0.46703004083966843</v>
      </c>
      <c r="E74" s="54">
        <v>2892</v>
      </c>
      <c r="F74" s="55">
        <v>0</v>
      </c>
      <c r="G74" s="8"/>
      <c r="H74" s="51" t="s">
        <v>124</v>
      </c>
      <c r="I74" s="72">
        <v>5.2745541681498587E-2</v>
      </c>
      <c r="J74" s="74"/>
      <c r="K74" s="9">
        <f t="shared" si="4"/>
        <v>3.627925544367238E-2</v>
      </c>
      <c r="L74" s="9">
        <f t="shared" si="5"/>
        <v>-7.6658964947178568E-2</v>
      </c>
    </row>
    <row r="75" spans="2:12" x14ac:dyDescent="0.2">
      <c r="B75" s="51" t="s">
        <v>125</v>
      </c>
      <c r="C75" s="52">
        <v>0.25587828492392806</v>
      </c>
      <c r="D75" s="53">
        <v>0.43642920316994549</v>
      </c>
      <c r="E75" s="54">
        <v>2892</v>
      </c>
      <c r="F75" s="55">
        <v>0</v>
      </c>
      <c r="G75" s="8"/>
      <c r="H75" s="51" t="s">
        <v>125</v>
      </c>
      <c r="I75" s="72">
        <v>-6.7877667072978987E-2</v>
      </c>
      <c r="J75" s="74"/>
      <c r="K75" s="9">
        <f t="shared" si="4"/>
        <v>-0.11573296578423384</v>
      </c>
      <c r="L75" s="9">
        <f t="shared" si="5"/>
        <v>3.9796651803128733E-2</v>
      </c>
    </row>
    <row r="76" spans="2:12" x14ac:dyDescent="0.2">
      <c r="B76" s="51" t="s">
        <v>126</v>
      </c>
      <c r="C76" s="52">
        <v>1.3831258644536654E-3</v>
      </c>
      <c r="D76" s="53">
        <v>3.7171098857778993E-2</v>
      </c>
      <c r="E76" s="54">
        <v>2892</v>
      </c>
      <c r="F76" s="55">
        <v>0</v>
      </c>
      <c r="G76" s="8"/>
      <c r="H76" s="51" t="s">
        <v>126</v>
      </c>
      <c r="I76" s="72">
        <v>-2.5362327351641065E-3</v>
      </c>
      <c r="J76" s="74"/>
      <c r="K76" s="9">
        <f t="shared" si="4"/>
        <v>-6.8136936595830283E-2</v>
      </c>
      <c r="L76" s="9">
        <f t="shared" si="5"/>
        <v>9.4372488359875743E-5</v>
      </c>
    </row>
    <row r="77" spans="2:12" x14ac:dyDescent="0.2">
      <c r="B77" s="51" t="s">
        <v>127</v>
      </c>
      <c r="C77" s="52">
        <v>7.261410788381743E-3</v>
      </c>
      <c r="D77" s="53">
        <v>8.4918644553598086E-2</v>
      </c>
      <c r="E77" s="54">
        <v>2892</v>
      </c>
      <c r="F77" s="55">
        <v>0</v>
      </c>
      <c r="G77" s="8"/>
      <c r="H77" s="51" t="s">
        <v>127</v>
      </c>
      <c r="I77" s="72">
        <v>-6.4783348651697549E-3</v>
      </c>
      <c r="J77" s="74"/>
      <c r="K77" s="9">
        <f t="shared" si="4"/>
        <v>-7.5734758230035393E-2</v>
      </c>
      <c r="L77" s="9">
        <f t="shared" si="5"/>
        <v>5.5396374880903624E-4</v>
      </c>
    </row>
    <row r="78" spans="2:12" ht="24" x14ac:dyDescent="0.2">
      <c r="B78" s="51" t="s">
        <v>128</v>
      </c>
      <c r="C78" s="52">
        <v>9.2323651452282163E-2</v>
      </c>
      <c r="D78" s="53">
        <v>0.28953234938927314</v>
      </c>
      <c r="E78" s="54">
        <v>2892</v>
      </c>
      <c r="F78" s="55">
        <v>0</v>
      </c>
      <c r="G78" s="8"/>
      <c r="H78" s="51" t="s">
        <v>128</v>
      </c>
      <c r="I78" s="72">
        <v>4.5270969659019077E-2</v>
      </c>
      <c r="J78" s="74"/>
      <c r="K78" s="9">
        <f t="shared" si="4"/>
        <v>0.1419233067461696</v>
      </c>
      <c r="L78" s="9">
        <f t="shared" si="5"/>
        <v>-1.4435627771896109E-2</v>
      </c>
    </row>
    <row r="79" spans="2:12" x14ac:dyDescent="0.2">
      <c r="B79" s="51" t="s">
        <v>129</v>
      </c>
      <c r="C79" s="52">
        <v>0.6431535269709544</v>
      </c>
      <c r="D79" s="53">
        <v>0.47915180731851309</v>
      </c>
      <c r="E79" s="54">
        <v>2892</v>
      </c>
      <c r="F79" s="55">
        <v>0</v>
      </c>
      <c r="G79" s="8"/>
      <c r="H79" s="51" t="s">
        <v>129</v>
      </c>
      <c r="I79" s="72">
        <v>3.5814937271479816E-2</v>
      </c>
      <c r="J79" s="74"/>
      <c r="K79" s="9">
        <f t="shared" si="4"/>
        <v>2.6673037337806325E-2</v>
      </c>
      <c r="L79" s="9">
        <f t="shared" si="5"/>
        <v>-4.8073497527441646E-2</v>
      </c>
    </row>
    <row r="80" spans="2:12" x14ac:dyDescent="0.2">
      <c r="B80" s="51" t="s">
        <v>131</v>
      </c>
      <c r="C80" s="52">
        <v>6.9156293222683268E-4</v>
      </c>
      <c r="D80" s="53">
        <v>2.6293035577259979E-2</v>
      </c>
      <c r="E80" s="54">
        <v>2892</v>
      </c>
      <c r="F80" s="55">
        <v>0</v>
      </c>
      <c r="G80" s="8"/>
      <c r="H80" s="51" t="s">
        <v>131</v>
      </c>
      <c r="I80" s="72">
        <v>-4.1329891443058955E-3</v>
      </c>
      <c r="J80" s="74"/>
      <c r="K80" s="9">
        <f t="shared" si="4"/>
        <v>-0.15708079464915106</v>
      </c>
      <c r="L80" s="9">
        <f t="shared" si="5"/>
        <v>1.0870643228314953E-4</v>
      </c>
    </row>
    <row r="81" spans="2:12" x14ac:dyDescent="0.2">
      <c r="B81" s="51" t="s">
        <v>132</v>
      </c>
      <c r="C81" s="52">
        <v>6.9156293222683268E-4</v>
      </c>
      <c r="D81" s="53">
        <v>2.6293035577259687E-2</v>
      </c>
      <c r="E81" s="54">
        <v>2892</v>
      </c>
      <c r="F81" s="55">
        <v>0</v>
      </c>
      <c r="G81" s="8"/>
      <c r="H81" s="51" t="s">
        <v>132</v>
      </c>
      <c r="I81" s="72">
        <v>-3.4864513404227536E-3</v>
      </c>
      <c r="J81" s="74"/>
      <c r="K81" s="9">
        <f t="shared" si="4"/>
        <v>-0.13250810199047464</v>
      </c>
      <c r="L81" s="9">
        <f t="shared" si="5"/>
        <v>9.1701108643927088E-5</v>
      </c>
    </row>
    <row r="82" spans="2:12" x14ac:dyDescent="0.2">
      <c r="B82" s="51" t="s">
        <v>133</v>
      </c>
      <c r="C82" s="52">
        <v>0.87136929460580914</v>
      </c>
      <c r="D82" s="53">
        <v>0.33484864833645561</v>
      </c>
      <c r="E82" s="54">
        <v>2892</v>
      </c>
      <c r="F82" s="55">
        <v>0</v>
      </c>
      <c r="G82" s="8"/>
      <c r="H82" s="51" t="s">
        <v>133</v>
      </c>
      <c r="I82" s="72">
        <v>3.3907212592792113E-2</v>
      </c>
      <c r="J82" s="74"/>
      <c r="K82" s="9">
        <f t="shared" si="4"/>
        <v>1.3025313661649308E-2</v>
      </c>
      <c r="L82" s="9">
        <f t="shared" si="5"/>
        <v>-8.8235995772463077E-2</v>
      </c>
    </row>
    <row r="83" spans="2:12" x14ac:dyDescent="0.2">
      <c r="B83" s="51" t="s">
        <v>134</v>
      </c>
      <c r="C83" s="52">
        <v>1.3831258644536654E-3</v>
      </c>
      <c r="D83" s="53">
        <v>3.7171098857780409E-2</v>
      </c>
      <c r="E83" s="54">
        <v>2892</v>
      </c>
      <c r="F83" s="55">
        <v>0</v>
      </c>
      <c r="G83" s="8"/>
      <c r="H83" s="51" t="s">
        <v>134</v>
      </c>
      <c r="I83" s="72">
        <v>2.5915238579568641E-3</v>
      </c>
      <c r="J83" s="74"/>
      <c r="K83" s="9">
        <f t="shared" si="4"/>
        <v>6.9622355372980449E-2</v>
      </c>
      <c r="L83" s="9">
        <f t="shared" si="5"/>
        <v>-9.6429855087230536E-5</v>
      </c>
    </row>
    <row r="84" spans="2:12" x14ac:dyDescent="0.2">
      <c r="B84" s="51" t="s">
        <v>135</v>
      </c>
      <c r="C84" s="52">
        <v>0.1165283540802213</v>
      </c>
      <c r="D84" s="53">
        <v>0.32091292762508672</v>
      </c>
      <c r="E84" s="54">
        <v>2892</v>
      </c>
      <c r="F84" s="55">
        <v>0</v>
      </c>
      <c r="G84" s="8"/>
      <c r="H84" s="51" t="s">
        <v>135</v>
      </c>
      <c r="I84" s="72">
        <v>-3.6529236360713986E-2</v>
      </c>
      <c r="J84" s="74"/>
      <c r="K84" s="9">
        <f t="shared" ref="K84:K127" si="6">((1-C84)/D84)*I84</f>
        <v>-0.10056480058508484</v>
      </c>
      <c r="L84" s="9">
        <f t="shared" si="5"/>
        <v>1.3264320077171663E-2</v>
      </c>
    </row>
    <row r="85" spans="2:12" x14ac:dyDescent="0.2">
      <c r="B85" s="51" t="s">
        <v>136</v>
      </c>
      <c r="C85" s="52">
        <v>4.4951590594744118E-3</v>
      </c>
      <c r="D85" s="53">
        <v>6.6906655090571046E-2</v>
      </c>
      <c r="E85" s="54">
        <v>2892</v>
      </c>
      <c r="F85" s="55">
        <v>0</v>
      </c>
      <c r="G85" s="8"/>
      <c r="H85" s="51" t="s">
        <v>136</v>
      </c>
      <c r="I85" s="72">
        <v>-2.043453691122162E-4</v>
      </c>
      <c r="J85" s="74"/>
      <c r="K85" s="9">
        <f t="shared" si="6"/>
        <v>-3.0404569455700992E-3</v>
      </c>
      <c r="L85" s="9">
        <f t="shared" si="5"/>
        <v>1.3729051855648241E-5</v>
      </c>
    </row>
    <row r="86" spans="2:12" x14ac:dyDescent="0.2">
      <c r="B86" s="51" t="s">
        <v>137</v>
      </c>
      <c r="C86" s="52">
        <v>4.8409405255878286E-3</v>
      </c>
      <c r="D86" s="53">
        <v>6.9420257856366713E-2</v>
      </c>
      <c r="E86" s="54">
        <v>2892</v>
      </c>
      <c r="F86" s="55">
        <v>0</v>
      </c>
      <c r="G86" s="8"/>
      <c r="H86" s="51" t="s">
        <v>137</v>
      </c>
      <c r="I86" s="72">
        <v>7.0094867010833161E-3</v>
      </c>
      <c r="J86" s="74"/>
      <c r="K86" s="9">
        <f t="shared" si="6"/>
        <v>0.10048297727849374</v>
      </c>
      <c r="L86" s="9">
        <f t="shared" si="5"/>
        <v>-4.8879836063200574E-4</v>
      </c>
    </row>
    <row r="87" spans="2:12" x14ac:dyDescent="0.2">
      <c r="B87" s="51" t="s">
        <v>138</v>
      </c>
      <c r="C87" s="52">
        <v>1.3831258644536654E-3</v>
      </c>
      <c r="D87" s="53">
        <v>3.7171098857780742E-2</v>
      </c>
      <c r="E87" s="54">
        <v>2892</v>
      </c>
      <c r="F87" s="55">
        <v>0</v>
      </c>
      <c r="G87" s="8"/>
      <c r="H87" s="51" t="s">
        <v>138</v>
      </c>
      <c r="I87" s="72">
        <v>-2.7830079424105651E-3</v>
      </c>
      <c r="J87" s="74"/>
      <c r="K87" s="9">
        <f t="shared" si="6"/>
        <v>-7.4766654135722352E-2</v>
      </c>
      <c r="L87" s="9">
        <f t="shared" si="5"/>
        <v>1.0355492262565424E-4</v>
      </c>
    </row>
    <row r="88" spans="2:12" x14ac:dyDescent="0.2">
      <c r="B88" s="51" t="s">
        <v>139</v>
      </c>
      <c r="C88" s="52">
        <v>6.1894882434301524E-2</v>
      </c>
      <c r="D88" s="53">
        <v>0.24100620392446837</v>
      </c>
      <c r="E88" s="54">
        <v>2892</v>
      </c>
      <c r="F88" s="55">
        <v>0</v>
      </c>
      <c r="G88" s="8"/>
      <c r="H88" s="51" t="s">
        <v>139</v>
      </c>
      <c r="I88" s="72">
        <v>-2.639824526726477E-2</v>
      </c>
      <c r="J88" s="74"/>
      <c r="K88" s="9">
        <f t="shared" si="6"/>
        <v>-0.10275390664937709</v>
      </c>
      <c r="L88" s="9">
        <f t="shared" si="5"/>
        <v>6.7795611095608187E-3</v>
      </c>
    </row>
    <row r="89" spans="2:12" x14ac:dyDescent="0.2">
      <c r="B89" s="51" t="s">
        <v>140</v>
      </c>
      <c r="C89" s="52">
        <v>4.4951590594744118E-3</v>
      </c>
      <c r="D89" s="53">
        <v>6.690665509057124E-2</v>
      </c>
      <c r="E89" s="54">
        <v>2892</v>
      </c>
      <c r="F89" s="55">
        <v>0</v>
      </c>
      <c r="G89" s="8"/>
      <c r="H89" s="51" t="s">
        <v>140</v>
      </c>
      <c r="I89" s="72">
        <v>-6.8018310570077799E-3</v>
      </c>
      <c r="J89" s="74"/>
      <c r="K89" s="9">
        <f t="shared" si="6"/>
        <v>-0.1012045174780392</v>
      </c>
      <c r="L89" s="9">
        <f t="shared" si="5"/>
        <v>4.569846221655121E-4</v>
      </c>
    </row>
    <row r="90" spans="2:12" x14ac:dyDescent="0.2">
      <c r="B90" s="51" t="s">
        <v>141</v>
      </c>
      <c r="C90" s="52">
        <v>0.17185338865836791</v>
      </c>
      <c r="D90" s="53">
        <v>0.37731820793190524</v>
      </c>
      <c r="E90" s="54">
        <v>2892</v>
      </c>
      <c r="F90" s="55">
        <v>0</v>
      </c>
      <c r="G90" s="8"/>
      <c r="H90" s="51" t="s">
        <v>141</v>
      </c>
      <c r="I90" s="72">
        <v>-4.7650030686907076E-2</v>
      </c>
      <c r="J90" s="74"/>
      <c r="K90" s="9">
        <f t="shared" si="6"/>
        <v>-0.10458337449436962</v>
      </c>
      <c r="L90" s="9">
        <f t="shared" si="5"/>
        <v>2.1702687734322216E-2</v>
      </c>
    </row>
    <row r="91" spans="2:12" x14ac:dyDescent="0.2">
      <c r="B91" s="51" t="s">
        <v>142</v>
      </c>
      <c r="C91" s="52">
        <v>6.2240663900414933E-3</v>
      </c>
      <c r="D91" s="53">
        <v>7.8660453208645578E-2</v>
      </c>
      <c r="E91" s="54">
        <v>2892</v>
      </c>
      <c r="F91" s="55">
        <v>0</v>
      </c>
      <c r="G91" s="8"/>
      <c r="H91" s="51" t="s">
        <v>142</v>
      </c>
      <c r="I91" s="72">
        <v>-1.0267721400084863E-2</v>
      </c>
      <c r="J91" s="74"/>
      <c r="K91" s="9">
        <f t="shared" si="6"/>
        <v>-0.1297197512115883</v>
      </c>
      <c r="L91" s="9">
        <f t="shared" si="5"/>
        <v>8.1244103055274491E-4</v>
      </c>
    </row>
    <row r="92" spans="2:12" x14ac:dyDescent="0.2">
      <c r="B92" s="51" t="s">
        <v>143</v>
      </c>
      <c r="C92" s="52">
        <v>9.3706777316735823E-2</v>
      </c>
      <c r="D92" s="53">
        <v>0.29147074146966229</v>
      </c>
      <c r="E92" s="54">
        <v>2892</v>
      </c>
      <c r="F92" s="55">
        <v>0</v>
      </c>
      <c r="G92" s="8"/>
      <c r="H92" s="51" t="s">
        <v>143</v>
      </c>
      <c r="I92" s="72">
        <v>-3.9157284963270839E-3</v>
      </c>
      <c r="J92" s="74"/>
      <c r="K92" s="9">
        <f t="shared" si="6"/>
        <v>-1.2175486912323039E-2</v>
      </c>
      <c r="L92" s="9">
        <f t="shared" si="5"/>
        <v>1.2588923896373688E-3</v>
      </c>
    </row>
    <row r="93" spans="2:12" x14ac:dyDescent="0.2">
      <c r="B93" s="51" t="s">
        <v>144</v>
      </c>
      <c r="C93" s="52">
        <v>2.0746887966804978E-2</v>
      </c>
      <c r="D93" s="53">
        <v>0.14256045065140463</v>
      </c>
      <c r="E93" s="54">
        <v>2892</v>
      </c>
      <c r="F93" s="55">
        <v>0</v>
      </c>
      <c r="G93" s="8"/>
      <c r="H93" s="51" t="s">
        <v>144</v>
      </c>
      <c r="I93" s="72">
        <v>4.165195718870634E-3</v>
      </c>
      <c r="J93" s="74"/>
      <c r="K93" s="9">
        <f t="shared" si="6"/>
        <v>2.8610886478642187E-2</v>
      </c>
      <c r="L93" s="9">
        <f t="shared" si="5"/>
        <v>-6.0616284912377502E-4</v>
      </c>
    </row>
    <row r="94" spans="2:12" x14ac:dyDescent="0.2">
      <c r="B94" s="51" t="s">
        <v>145</v>
      </c>
      <c r="C94" s="52">
        <v>6.1549100968188108E-2</v>
      </c>
      <c r="D94" s="53">
        <v>0.24037634797129254</v>
      </c>
      <c r="E94" s="54">
        <v>2892</v>
      </c>
      <c r="F94" s="55">
        <v>0</v>
      </c>
      <c r="G94" s="8"/>
      <c r="H94" s="51" t="s">
        <v>145</v>
      </c>
      <c r="I94" s="72">
        <v>2.8486520198963954E-2</v>
      </c>
      <c r="J94" s="74"/>
      <c r="K94" s="9">
        <f t="shared" si="6"/>
        <v>0.11121393896124199</v>
      </c>
      <c r="L94" s="9">
        <f t="shared" si="5"/>
        <v>-7.2940608456525703E-3</v>
      </c>
    </row>
    <row r="95" spans="2:12" x14ac:dyDescent="0.2">
      <c r="B95" s="51" t="s">
        <v>146</v>
      </c>
      <c r="C95" s="52">
        <v>7.3997233748271093E-2</v>
      </c>
      <c r="D95" s="53">
        <v>0.26181165912868914</v>
      </c>
      <c r="E95" s="54">
        <v>2892</v>
      </c>
      <c r="F95" s="55">
        <v>0</v>
      </c>
      <c r="G95" s="8"/>
      <c r="H95" s="51" t="s">
        <v>146</v>
      </c>
      <c r="I95" s="72">
        <v>3.0703059580078657E-2</v>
      </c>
      <c r="J95" s="74"/>
      <c r="K95" s="9">
        <f t="shared" si="6"/>
        <v>0.10859378149225066</v>
      </c>
      <c r="L95" s="9">
        <f t="shared" si="5"/>
        <v>-8.6777704403814947E-3</v>
      </c>
    </row>
    <row r="96" spans="2:12" x14ac:dyDescent="0.2">
      <c r="B96" s="51" t="s">
        <v>147</v>
      </c>
      <c r="C96" s="52">
        <v>2.1438450899031812E-2</v>
      </c>
      <c r="D96" s="53">
        <v>0.14486580109404787</v>
      </c>
      <c r="E96" s="54">
        <v>2892</v>
      </c>
      <c r="F96" s="55">
        <v>0</v>
      </c>
      <c r="G96" s="8"/>
      <c r="H96" s="51" t="s">
        <v>147</v>
      </c>
      <c r="I96" s="72">
        <v>2.0446103547926003E-2</v>
      </c>
      <c r="J96" s="74"/>
      <c r="K96" s="9">
        <f t="shared" si="6"/>
        <v>0.13811245034946579</v>
      </c>
      <c r="L96" s="9">
        <f t="shared" si="5"/>
        <v>-3.025785131331052E-3</v>
      </c>
    </row>
    <row r="97" spans="2:13" x14ac:dyDescent="0.2">
      <c r="B97" s="51" t="s">
        <v>148</v>
      </c>
      <c r="C97" s="52">
        <v>0.47994467496542187</v>
      </c>
      <c r="D97" s="53">
        <v>0.4996840202356525</v>
      </c>
      <c r="E97" s="54">
        <v>2892</v>
      </c>
      <c r="F97" s="55">
        <v>0</v>
      </c>
      <c r="G97" s="8"/>
      <c r="H97" s="51" t="s">
        <v>148</v>
      </c>
      <c r="I97" s="72">
        <v>1.7214331084646657E-2</v>
      </c>
      <c r="J97" s="74"/>
      <c r="K97" s="9">
        <f t="shared" si="6"/>
        <v>1.7916131364890911E-2</v>
      </c>
      <c r="L97" s="9">
        <f t="shared" si="5"/>
        <v>-1.6534302084088157E-2</v>
      </c>
    </row>
    <row r="98" spans="2:13" x14ac:dyDescent="0.2">
      <c r="B98" s="51" t="s">
        <v>149</v>
      </c>
      <c r="C98" s="52">
        <v>6.9156293222683268E-4</v>
      </c>
      <c r="D98" s="53">
        <v>2.6293035577259448E-2</v>
      </c>
      <c r="E98" s="54">
        <v>2892</v>
      </c>
      <c r="F98" s="55">
        <v>0</v>
      </c>
      <c r="G98" s="8"/>
      <c r="H98" s="51" t="s">
        <v>149</v>
      </c>
      <c r="I98" s="72">
        <v>-6.3976730282085765E-4</v>
      </c>
      <c r="J98" s="74"/>
      <c r="K98" s="9">
        <f t="shared" si="6"/>
        <v>-2.4315369048597834E-2</v>
      </c>
      <c r="L98" s="9">
        <f t="shared" si="5"/>
        <v>1.682724501633068E-5</v>
      </c>
    </row>
    <row r="99" spans="2:13" x14ac:dyDescent="0.2">
      <c r="B99" s="51" t="s">
        <v>150</v>
      </c>
      <c r="C99" s="52">
        <v>2.0746887966804979E-3</v>
      </c>
      <c r="D99" s="53">
        <v>4.5509346416790539E-2</v>
      </c>
      <c r="E99" s="54">
        <v>2892</v>
      </c>
      <c r="F99" s="55">
        <v>0</v>
      </c>
      <c r="G99" s="8"/>
      <c r="H99" s="51" t="s">
        <v>150</v>
      </c>
      <c r="I99" s="72">
        <v>-3.90378146930384E-3</v>
      </c>
      <c r="J99" s="74"/>
      <c r="K99" s="9">
        <f t="shared" si="6"/>
        <v>-8.5601808075790917E-2</v>
      </c>
      <c r="L99" s="9">
        <f t="shared" si="5"/>
        <v>1.7796633695590626E-4</v>
      </c>
    </row>
    <row r="100" spans="2:13" x14ac:dyDescent="0.2">
      <c r="B100" s="51" t="s">
        <v>151</v>
      </c>
      <c r="C100" s="52">
        <v>0.15145228215767634</v>
      </c>
      <c r="D100" s="53">
        <v>0.35855117024805733</v>
      </c>
      <c r="E100" s="54">
        <v>2892</v>
      </c>
      <c r="F100" s="55">
        <v>0</v>
      </c>
      <c r="G100" s="8"/>
      <c r="H100" s="51" t="s">
        <v>151</v>
      </c>
      <c r="I100" s="72">
        <v>5.3619541806521717E-2</v>
      </c>
      <c r="J100" s="74"/>
      <c r="K100" s="9">
        <f t="shared" si="6"/>
        <v>0.12689608515347353</v>
      </c>
      <c r="L100" s="9">
        <f t="shared" si="5"/>
        <v>-2.2648934513945149E-2</v>
      </c>
    </row>
    <row r="101" spans="2:13" x14ac:dyDescent="0.2">
      <c r="B101" s="51" t="s">
        <v>152</v>
      </c>
      <c r="C101" s="52">
        <v>0.3772475795297372</v>
      </c>
      <c r="D101" s="53">
        <v>0.48478150381918045</v>
      </c>
      <c r="E101" s="54">
        <v>2892</v>
      </c>
      <c r="F101" s="55">
        <v>0</v>
      </c>
      <c r="G101" s="8"/>
      <c r="H101" s="51" t="s">
        <v>152</v>
      </c>
      <c r="I101" s="72">
        <v>3.1944184780891166E-3</v>
      </c>
      <c r="J101" s="74"/>
      <c r="K101" s="9">
        <f t="shared" si="6"/>
        <v>4.1035638190662794E-3</v>
      </c>
      <c r="L101" s="9">
        <f t="shared" si="5"/>
        <v>-2.4858346066636934E-3</v>
      </c>
    </row>
    <row r="102" spans="2:13" x14ac:dyDescent="0.2">
      <c r="B102" s="51" t="s">
        <v>51</v>
      </c>
      <c r="C102" s="52">
        <v>0.42807745504840938</v>
      </c>
      <c r="D102" s="53">
        <v>0.49488567720288451</v>
      </c>
      <c r="E102" s="54">
        <v>2892</v>
      </c>
      <c r="F102" s="55">
        <v>0</v>
      </c>
      <c r="G102" s="8"/>
      <c r="H102" s="51" t="s">
        <v>51</v>
      </c>
      <c r="I102" s="72">
        <v>1.0728192671340493E-3</v>
      </c>
      <c r="J102" s="74"/>
      <c r="K102" s="9">
        <f t="shared" si="6"/>
        <v>1.2398207379941313E-3</v>
      </c>
      <c r="L102" s="9">
        <f t="shared" si="5"/>
        <v>-9.2799158019149616E-4</v>
      </c>
    </row>
    <row r="103" spans="2:13" x14ac:dyDescent="0.2">
      <c r="B103" s="51" t="s">
        <v>52</v>
      </c>
      <c r="C103" s="56">
        <v>1.6175656984785616</v>
      </c>
      <c r="D103" s="57">
        <v>1.0476419573886171</v>
      </c>
      <c r="E103" s="54">
        <v>2892</v>
      </c>
      <c r="F103" s="55">
        <v>0</v>
      </c>
      <c r="G103" s="8"/>
      <c r="H103" s="51" t="s">
        <v>52</v>
      </c>
      <c r="I103" s="72">
        <v>-3.0483946662713802E-2</v>
      </c>
      <c r="J103" s="74"/>
      <c r="K103" s="9"/>
      <c r="L103" s="9"/>
      <c r="M103" s="2" t="str">
        <f>"((memsleep-"&amp;C103&amp;")/"&amp;D103&amp;")*("&amp;I103&amp;")"</f>
        <v>((memsleep-1.61756569847856)/1.04764195738862)*(-0.0304839466627138)</v>
      </c>
    </row>
    <row r="104" spans="2:13" x14ac:dyDescent="0.2">
      <c r="B104" s="51" t="s">
        <v>155</v>
      </c>
      <c r="C104" s="58">
        <v>5.4287690179806364E-2</v>
      </c>
      <c r="D104" s="59">
        <v>0.22662368724717313</v>
      </c>
      <c r="E104" s="54">
        <v>2892</v>
      </c>
      <c r="F104" s="55">
        <v>0</v>
      </c>
      <c r="G104" s="8"/>
      <c r="H104" s="51" t="s">
        <v>155</v>
      </c>
      <c r="I104" s="72">
        <v>-8.551327317085352E-3</v>
      </c>
      <c r="J104" s="74"/>
      <c r="K104" s="9">
        <f t="shared" si="6"/>
        <v>-3.5685128978811924E-2</v>
      </c>
      <c r="L104" s="9">
        <f t="shared" si="5"/>
        <v>2.0484699267544686E-3</v>
      </c>
    </row>
    <row r="105" spans="2:13" x14ac:dyDescent="0.2">
      <c r="B105" s="51" t="s">
        <v>156</v>
      </c>
      <c r="C105" s="58">
        <v>2.7662517289073307E-3</v>
      </c>
      <c r="D105" s="59">
        <v>5.2531455175279969E-2</v>
      </c>
      <c r="E105" s="54">
        <v>2892</v>
      </c>
      <c r="F105" s="55">
        <v>0</v>
      </c>
      <c r="G105" s="8"/>
      <c r="H105" s="51" t="s">
        <v>156</v>
      </c>
      <c r="I105" s="72">
        <v>8.8853141726520854E-3</v>
      </c>
      <c r="J105" s="74"/>
      <c r="K105" s="9">
        <f t="shared" si="6"/>
        <v>0.16867484685879688</v>
      </c>
      <c r="L105" s="9">
        <f t="shared" si="5"/>
        <v>-4.6789139211871538E-4</v>
      </c>
    </row>
    <row r="106" spans="2:13" x14ac:dyDescent="0.2">
      <c r="B106" s="51" t="s">
        <v>157</v>
      </c>
      <c r="C106" s="58">
        <v>4.3568464730290454E-2</v>
      </c>
      <c r="D106" s="59">
        <v>0.20416823307445101</v>
      </c>
      <c r="E106" s="54">
        <v>2892</v>
      </c>
      <c r="F106" s="55">
        <v>0</v>
      </c>
      <c r="G106" s="8"/>
      <c r="H106" s="51" t="s">
        <v>157</v>
      </c>
      <c r="I106" s="72">
        <v>-9.4319096631959119E-4</v>
      </c>
      <c r="J106" s="74"/>
      <c r="K106" s="9">
        <f t="shared" si="6"/>
        <v>-4.4184032470938467E-3</v>
      </c>
      <c r="L106" s="9">
        <f t="shared" si="5"/>
        <v>2.0127216526891705E-4</v>
      </c>
    </row>
    <row r="107" spans="2:13" x14ac:dyDescent="0.2">
      <c r="B107" s="51" t="s">
        <v>158</v>
      </c>
      <c r="C107" s="58">
        <v>2.7662517289073307E-3</v>
      </c>
      <c r="D107" s="59">
        <v>5.2531455175280038E-2</v>
      </c>
      <c r="E107" s="54">
        <v>2892</v>
      </c>
      <c r="F107" s="55">
        <v>0</v>
      </c>
      <c r="G107" s="8"/>
      <c r="H107" s="51" t="s">
        <v>158</v>
      </c>
      <c r="I107" s="72">
        <v>6.807756731051876E-3</v>
      </c>
      <c r="J107" s="74"/>
      <c r="K107" s="9">
        <f t="shared" si="6"/>
        <v>0.12923542170252536</v>
      </c>
      <c r="L107" s="9">
        <f t="shared" si="5"/>
        <v>-3.5848938058952943E-4</v>
      </c>
    </row>
    <row r="108" spans="2:13" x14ac:dyDescent="0.2">
      <c r="B108" s="51" t="s">
        <v>159</v>
      </c>
      <c r="C108" s="58">
        <v>1.7289073305670815E-3</v>
      </c>
      <c r="D108" s="59">
        <v>4.1551356259077993E-2</v>
      </c>
      <c r="E108" s="54">
        <v>2892</v>
      </c>
      <c r="F108" s="55">
        <v>0</v>
      </c>
      <c r="G108" s="8"/>
      <c r="H108" s="51" t="s">
        <v>159</v>
      </c>
      <c r="I108" s="72">
        <v>7.6680096695298794E-3</v>
      </c>
      <c r="J108" s="74"/>
      <c r="K108" s="9">
        <f t="shared" si="6"/>
        <v>0.18422388775165399</v>
      </c>
      <c r="L108" s="9">
        <f t="shared" si="5"/>
        <v>-3.1905765111128157E-4</v>
      </c>
    </row>
    <row r="109" spans="2:13" x14ac:dyDescent="0.2">
      <c r="B109" s="51" t="s">
        <v>160</v>
      </c>
      <c r="C109" s="58">
        <v>2.5242047026279392E-2</v>
      </c>
      <c r="D109" s="59">
        <v>0.15688657350036095</v>
      </c>
      <c r="E109" s="54">
        <v>2892</v>
      </c>
      <c r="F109" s="55">
        <v>0</v>
      </c>
      <c r="G109" s="8"/>
      <c r="H109" s="51" t="s">
        <v>160</v>
      </c>
      <c r="I109" s="72">
        <v>1.7568848837679581E-3</v>
      </c>
      <c r="J109" s="74"/>
      <c r="K109" s="9">
        <f t="shared" si="6"/>
        <v>1.0915768473381745E-2</v>
      </c>
      <c r="L109" s="9">
        <f t="shared" si="5"/>
        <v>-2.8267154968317394E-4</v>
      </c>
    </row>
    <row r="110" spans="2:13" x14ac:dyDescent="0.2">
      <c r="B110" s="51" t="s">
        <v>161</v>
      </c>
      <c r="C110" s="58">
        <v>3.4578146611341634E-4</v>
      </c>
      <c r="D110" s="59">
        <v>1.8595200082639544E-2</v>
      </c>
      <c r="E110" s="54">
        <v>2892</v>
      </c>
      <c r="F110" s="55">
        <v>0</v>
      </c>
      <c r="G110" s="8"/>
      <c r="H110" s="51" t="s">
        <v>161</v>
      </c>
      <c r="I110" s="72">
        <v>1.5478510013380413E-3</v>
      </c>
      <c r="J110" s="74"/>
      <c r="K110" s="9">
        <f t="shared" si="6"/>
        <v>8.3210493905577582E-2</v>
      </c>
      <c r="L110" s="9">
        <f t="shared" si="5"/>
        <v>-2.8782599067996398E-5</v>
      </c>
    </row>
    <row r="111" spans="2:13" x14ac:dyDescent="0.2">
      <c r="B111" s="51" t="s">
        <v>162</v>
      </c>
      <c r="C111" s="58">
        <v>6.9156293222683268E-4</v>
      </c>
      <c r="D111" s="59">
        <v>2.6293035577260135E-2</v>
      </c>
      <c r="E111" s="54">
        <v>2892</v>
      </c>
      <c r="F111" s="55">
        <v>0</v>
      </c>
      <c r="G111" s="8"/>
      <c r="H111" s="51" t="s">
        <v>162</v>
      </c>
      <c r="I111" s="72">
        <v>3.3001701175289205E-3</v>
      </c>
      <c r="J111" s="74"/>
      <c r="K111" s="9">
        <f t="shared" si="6"/>
        <v>0.12542818924482857</v>
      </c>
      <c r="L111" s="9">
        <f t="shared" si="5"/>
        <v>-8.6801515048324287E-5</v>
      </c>
    </row>
    <row r="112" spans="2:13" x14ac:dyDescent="0.2">
      <c r="B112" s="51" t="s">
        <v>163</v>
      </c>
      <c r="C112" s="58">
        <v>6.7427385892116179E-2</v>
      </c>
      <c r="D112" s="59">
        <v>0.25080407513875003</v>
      </c>
      <c r="E112" s="54">
        <v>2892</v>
      </c>
      <c r="F112" s="55">
        <v>0</v>
      </c>
      <c r="G112" s="8"/>
      <c r="H112" s="51" t="s">
        <v>163</v>
      </c>
      <c r="I112" s="72">
        <v>-1.0092122475524519E-2</v>
      </c>
      <c r="J112" s="74"/>
      <c r="K112" s="9">
        <f t="shared" si="6"/>
        <v>-3.7525853731404143E-2</v>
      </c>
      <c r="L112" s="9">
        <f t="shared" si="5"/>
        <v>2.7132152308579193E-3</v>
      </c>
    </row>
    <row r="113" spans="2:13" x14ac:dyDescent="0.2">
      <c r="B113" s="51" t="s">
        <v>164</v>
      </c>
      <c r="C113" s="58">
        <v>6.9156293222683261E-3</v>
      </c>
      <c r="D113" s="59">
        <v>8.2886542779294414E-2</v>
      </c>
      <c r="E113" s="54">
        <v>2892</v>
      </c>
      <c r="F113" s="55">
        <v>0</v>
      </c>
      <c r="G113" s="8"/>
      <c r="H113" s="51" t="s">
        <v>164</v>
      </c>
      <c r="I113" s="72">
        <v>3.3523324694234571E-3</v>
      </c>
      <c r="J113" s="74"/>
      <c r="K113" s="9">
        <f t="shared" si="6"/>
        <v>4.0165132590517003E-2</v>
      </c>
      <c r="L113" s="9">
        <f t="shared" si="5"/>
        <v>-2.7970148043535522E-4</v>
      </c>
    </row>
    <row r="114" spans="2:13" x14ac:dyDescent="0.2">
      <c r="B114" s="51" t="s">
        <v>165</v>
      </c>
      <c r="C114" s="58">
        <v>4.1493775933609959E-3</v>
      </c>
      <c r="D114" s="59">
        <v>6.4292997889450448E-2</v>
      </c>
      <c r="E114" s="54">
        <v>2892</v>
      </c>
      <c r="F114" s="55">
        <v>0</v>
      </c>
      <c r="G114" s="8"/>
      <c r="H114" s="51" t="s">
        <v>165</v>
      </c>
      <c r="I114" s="72">
        <v>8.5073279716697276E-3</v>
      </c>
      <c r="J114" s="74"/>
      <c r="K114" s="9">
        <f t="shared" si="6"/>
        <v>0.13177217012297454</v>
      </c>
      <c r="L114" s="9">
        <f t="shared" si="5"/>
        <v>-5.4905070884572727E-4</v>
      </c>
    </row>
    <row r="115" spans="2:13" x14ac:dyDescent="0.2">
      <c r="B115" s="51" t="s">
        <v>166</v>
      </c>
      <c r="C115" s="58">
        <v>1.6251728907330568E-2</v>
      </c>
      <c r="D115" s="59">
        <v>0.12646398833806433</v>
      </c>
      <c r="E115" s="54">
        <v>2892</v>
      </c>
      <c r="F115" s="55">
        <v>0</v>
      </c>
      <c r="G115" s="8"/>
      <c r="H115" s="51" t="s">
        <v>166</v>
      </c>
      <c r="I115" s="72">
        <v>-9.4812349604960679E-3</v>
      </c>
      <c r="J115" s="74"/>
      <c r="K115" s="9">
        <f t="shared" si="6"/>
        <v>-7.3753395118917084E-2</v>
      </c>
      <c r="L115" s="9">
        <f t="shared" si="5"/>
        <v>1.2184216416833405E-3</v>
      </c>
    </row>
    <row r="116" spans="2:13" x14ac:dyDescent="0.2">
      <c r="B116" s="51" t="s">
        <v>167</v>
      </c>
      <c r="C116" s="58">
        <v>1.7289073305670815E-3</v>
      </c>
      <c r="D116" s="59">
        <v>4.1551356259079762E-2</v>
      </c>
      <c r="E116" s="54">
        <v>2892</v>
      </c>
      <c r="F116" s="55">
        <v>0</v>
      </c>
      <c r="G116" s="8"/>
      <c r="H116" s="51" t="s">
        <v>167</v>
      </c>
      <c r="I116" s="72">
        <v>3.7567339543999813E-3</v>
      </c>
      <c r="J116" s="74"/>
      <c r="K116" s="9">
        <f t="shared" si="6"/>
        <v>9.025551142407609E-2</v>
      </c>
      <c r="L116" s="9">
        <f t="shared" si="5"/>
        <v>-1.5631366717020452E-4</v>
      </c>
    </row>
    <row r="117" spans="2:13" x14ac:dyDescent="0.2">
      <c r="B117" s="51" t="s">
        <v>168</v>
      </c>
      <c r="C117" s="58">
        <v>8.9557399723374828E-2</v>
      </c>
      <c r="D117" s="59">
        <v>0.28559600061902057</v>
      </c>
      <c r="E117" s="54">
        <v>2892</v>
      </c>
      <c r="F117" s="55">
        <v>0</v>
      </c>
      <c r="G117" s="8"/>
      <c r="H117" s="51" t="s">
        <v>168</v>
      </c>
      <c r="I117" s="72">
        <v>-3.2374535603824544E-3</v>
      </c>
      <c r="J117" s="74"/>
      <c r="K117" s="9">
        <f t="shared" si="6"/>
        <v>-1.0320577428958285E-2</v>
      </c>
      <c r="L117" s="9">
        <f t="shared" si="5"/>
        <v>1.0152030209267739E-3</v>
      </c>
    </row>
    <row r="118" spans="2:13" x14ac:dyDescent="0.2">
      <c r="B118" s="51" t="s">
        <v>169</v>
      </c>
      <c r="C118" s="58">
        <v>1.2102351313969572E-2</v>
      </c>
      <c r="D118" s="59">
        <v>0.10936187617208927</v>
      </c>
      <c r="E118" s="54">
        <v>2892</v>
      </c>
      <c r="F118" s="55">
        <v>0</v>
      </c>
      <c r="G118" s="8"/>
      <c r="H118" s="51" t="s">
        <v>169</v>
      </c>
      <c r="I118" s="72">
        <v>8.7715459111731772E-3</v>
      </c>
      <c r="J118" s="74"/>
      <c r="K118" s="9">
        <f t="shared" si="6"/>
        <v>7.9235926488257141E-2</v>
      </c>
      <c r="L118" s="9">
        <f t="shared" si="5"/>
        <v>-9.7068863391284565E-4</v>
      </c>
    </row>
    <row r="119" spans="2:13" x14ac:dyDescent="0.2">
      <c r="B119" s="51" t="s">
        <v>170</v>
      </c>
      <c r="C119" s="58">
        <v>5.1867219917012446E-3</v>
      </c>
      <c r="D119" s="59">
        <v>7.1844308709321486E-2</v>
      </c>
      <c r="E119" s="54">
        <v>2892</v>
      </c>
      <c r="F119" s="55">
        <v>0</v>
      </c>
      <c r="G119" s="8"/>
      <c r="H119" s="51" t="s">
        <v>170</v>
      </c>
      <c r="I119" s="72">
        <v>9.8237368044751319E-3</v>
      </c>
      <c r="J119" s="74"/>
      <c r="K119" s="9">
        <f t="shared" ref="K119" si="7">((1-C119)/D119)*I119</f>
        <v>0.1360272509864473</v>
      </c>
      <c r="L119" s="9">
        <f t="shared" ref="L119" si="8">((0-C119)/D119)*I119</f>
        <v>-7.0921403016917261E-4</v>
      </c>
    </row>
    <row r="120" spans="2:13" x14ac:dyDescent="0.2">
      <c r="B120" s="51" t="s">
        <v>171</v>
      </c>
      <c r="C120" s="58">
        <v>5.2558782849239281E-2</v>
      </c>
      <c r="D120" s="59">
        <v>0.22318956473813081</v>
      </c>
      <c r="E120" s="54">
        <v>2892</v>
      </c>
      <c r="F120" s="55">
        <v>0</v>
      </c>
      <c r="G120" s="8"/>
      <c r="H120" s="51" t="s">
        <v>171</v>
      </c>
      <c r="I120" s="72">
        <v>-1.2022140934255047E-2</v>
      </c>
      <c r="J120" s="74"/>
      <c r="K120" s="9">
        <f t="shared" si="6"/>
        <v>-5.1034069862866738E-2</v>
      </c>
      <c r="L120" s="9">
        <f t="shared" si="5"/>
        <v>2.8310870872831182E-3</v>
      </c>
    </row>
    <row r="121" spans="2:13" x14ac:dyDescent="0.2">
      <c r="B121" s="51" t="s">
        <v>172</v>
      </c>
      <c r="C121" s="58">
        <v>4.1493775933609959E-3</v>
      </c>
      <c r="D121" s="59">
        <v>6.429299788945117E-2</v>
      </c>
      <c r="E121" s="54">
        <v>2892</v>
      </c>
      <c r="F121" s="55">
        <v>0</v>
      </c>
      <c r="G121" s="8"/>
      <c r="H121" s="51" t="s">
        <v>172</v>
      </c>
      <c r="I121" s="72">
        <v>2.6115102623424933E-3</v>
      </c>
      <c r="J121" s="74"/>
      <c r="K121" s="9">
        <f t="shared" si="6"/>
        <v>4.0450347713554061E-2</v>
      </c>
      <c r="L121" s="9">
        <f t="shared" si="5"/>
        <v>-1.685431154731419E-4</v>
      </c>
    </row>
    <row r="122" spans="2:13" x14ac:dyDescent="0.2">
      <c r="B122" s="51" t="s">
        <v>173</v>
      </c>
      <c r="C122" s="58">
        <v>2.7662517289073307E-3</v>
      </c>
      <c r="D122" s="59">
        <v>5.2531455175280038E-2</v>
      </c>
      <c r="E122" s="54">
        <v>2892</v>
      </c>
      <c r="F122" s="55">
        <v>0</v>
      </c>
      <c r="G122" s="4"/>
      <c r="H122" s="51" t="s">
        <v>173</v>
      </c>
      <c r="I122" s="72">
        <v>5.0401461444070268E-3</v>
      </c>
      <c r="J122" s="74"/>
      <c r="K122" s="9">
        <f t="shared" si="6"/>
        <v>9.5679889594726453E-2</v>
      </c>
      <c r="L122" s="9">
        <f t="shared" si="5"/>
        <v>-2.6540884769688335E-4</v>
      </c>
    </row>
    <row r="123" spans="2:13" x14ac:dyDescent="0.2">
      <c r="B123" s="51" t="s">
        <v>174</v>
      </c>
      <c r="C123" s="58">
        <v>1.6943291839557399E-2</v>
      </c>
      <c r="D123" s="59">
        <v>0.1290812848728039</v>
      </c>
      <c r="E123" s="54">
        <v>2892</v>
      </c>
      <c r="F123" s="55">
        <v>0</v>
      </c>
      <c r="G123" s="4"/>
      <c r="H123" s="51" t="s">
        <v>174</v>
      </c>
      <c r="I123" s="72">
        <v>-7.2394913733347067E-3</v>
      </c>
      <c r="J123" s="74"/>
      <c r="K123" s="9">
        <f t="shared" si="6"/>
        <v>-5.5134488049442876E-2</v>
      </c>
      <c r="L123" s="9">
        <f t="shared" si="5"/>
        <v>9.5026025832666223E-4</v>
      </c>
    </row>
    <row r="124" spans="2:13" x14ac:dyDescent="0.2">
      <c r="B124" s="51" t="s">
        <v>175</v>
      </c>
      <c r="C124" s="58">
        <v>5.5325034578146614E-3</v>
      </c>
      <c r="D124" s="59">
        <v>7.4187586391772281E-2</v>
      </c>
      <c r="E124" s="54">
        <v>2892</v>
      </c>
      <c r="F124" s="55">
        <v>0</v>
      </c>
      <c r="G124" s="4"/>
      <c r="H124" s="51" t="s">
        <v>175</v>
      </c>
      <c r="I124" s="72">
        <v>5.7184537817730281E-4</v>
      </c>
      <c r="J124" s="74"/>
      <c r="K124" s="9">
        <f t="shared" si="6"/>
        <v>7.6654554933501757E-3</v>
      </c>
      <c r="L124" s="9">
        <f t="shared" si="5"/>
        <v>-4.264509314798429E-5</v>
      </c>
    </row>
    <row r="125" spans="2:13" x14ac:dyDescent="0.2">
      <c r="B125" s="51" t="s">
        <v>176</v>
      </c>
      <c r="C125" s="58">
        <v>2.4204702627939143E-3</v>
      </c>
      <c r="D125" s="59">
        <v>4.9147195273360353E-2</v>
      </c>
      <c r="E125" s="54">
        <v>2892</v>
      </c>
      <c r="F125" s="55">
        <v>0</v>
      </c>
      <c r="G125" s="4"/>
      <c r="H125" s="51" t="s">
        <v>176</v>
      </c>
      <c r="I125" s="72">
        <v>4.1483098011665595E-3</v>
      </c>
      <c r="J125" s="74"/>
      <c r="K125" s="9">
        <f t="shared" si="6"/>
        <v>8.420152803501034E-2</v>
      </c>
      <c r="L125" s="9">
        <f t="shared" si="5"/>
        <v>-2.0430180112480844E-4</v>
      </c>
    </row>
    <row r="126" spans="2:13" x14ac:dyDescent="0.2">
      <c r="B126" s="51" t="s">
        <v>177</v>
      </c>
      <c r="C126" s="58">
        <v>6.9156293222683268E-4</v>
      </c>
      <c r="D126" s="59">
        <v>2.629303557725942E-2</v>
      </c>
      <c r="E126" s="54">
        <v>2892</v>
      </c>
      <c r="F126" s="55">
        <v>0</v>
      </c>
      <c r="G126" s="4"/>
      <c r="H126" s="51" t="s">
        <v>177</v>
      </c>
      <c r="I126" s="72">
        <v>6.9174040454003389E-4</v>
      </c>
      <c r="J126" s="74"/>
      <c r="K126" s="9">
        <f t="shared" si="6"/>
        <v>2.6290689049057386E-2</v>
      </c>
      <c r="L126" s="9">
        <f t="shared" si="5"/>
        <v>-1.8194248476856321E-5</v>
      </c>
    </row>
    <row r="127" spans="2:13" ht="15.75" thickBot="1" x14ac:dyDescent="0.25">
      <c r="B127" s="60" t="s">
        <v>53</v>
      </c>
      <c r="C127" s="61">
        <v>0.31759805623047627</v>
      </c>
      <c r="D127" s="62">
        <v>2.2303802942208333</v>
      </c>
      <c r="E127" s="63">
        <v>2892</v>
      </c>
      <c r="F127" s="64">
        <v>11</v>
      </c>
      <c r="G127" s="4"/>
      <c r="H127" s="60" t="s">
        <v>53</v>
      </c>
      <c r="I127" s="73">
        <v>5.7771904821189322E-3</v>
      </c>
      <c r="J127" s="74"/>
      <c r="K127" s="9">
        <f t="shared" si="6"/>
        <v>1.767575702107782E-3</v>
      </c>
      <c r="L127" s="9">
        <f t="shared" si="5"/>
        <v>-8.2265094986196661E-4</v>
      </c>
      <c r="M127" s="2" t="str">
        <f>"((landarea-"&amp;C127&amp;")/"&amp;D127&amp;")*("&amp;I127&amp;")"</f>
        <v>((landarea-0.317598056230476)/2.23038029422083)*(0.00577719048211893)</v>
      </c>
    </row>
    <row r="128" spans="2:13" ht="27" customHeight="1" thickTop="1" x14ac:dyDescent="0.2">
      <c r="B128" s="65" t="s">
        <v>46</v>
      </c>
      <c r="C128" s="65"/>
      <c r="D128" s="65"/>
      <c r="E128" s="65"/>
      <c r="F128" s="65"/>
      <c r="G128" s="4"/>
      <c r="H128" s="65" t="s">
        <v>7</v>
      </c>
      <c r="I128" s="65"/>
      <c r="J128" s="74"/>
      <c r="K128" s="9"/>
      <c r="L128" s="9"/>
    </row>
  </sheetData>
  <mergeCells count="7">
    <mergeCell ref="K5:L5"/>
    <mergeCell ref="B5:F5"/>
    <mergeCell ref="B6"/>
    <mergeCell ref="B128:F128"/>
    <mergeCell ref="H4:I4"/>
    <mergeCell ref="H5:H6"/>
    <mergeCell ref="H128:I128"/>
  </mergeCells>
  <pageMargins left="0.25" right="0.2" top="0.25" bottom="0.25" header="0.55000000000000004" footer="0.05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26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  <c r="B1" s="2" t="s">
        <v>178</v>
      </c>
    </row>
    <row r="4" spans="1:12" ht="15.75" thickBot="1" x14ac:dyDescent="0.25">
      <c r="H4" s="75" t="s">
        <v>6</v>
      </c>
      <c r="I4" s="75"/>
      <c r="J4" s="100"/>
    </row>
    <row r="5" spans="1:12" ht="16.5" thickTop="1" thickBot="1" x14ac:dyDescent="0.25">
      <c r="B5" s="75" t="s">
        <v>0</v>
      </c>
      <c r="C5" s="75"/>
      <c r="D5" s="75"/>
      <c r="E5" s="75"/>
      <c r="F5" s="75"/>
      <c r="G5" s="5"/>
      <c r="H5" s="101" t="s">
        <v>45</v>
      </c>
      <c r="I5" s="102" t="s">
        <v>4</v>
      </c>
      <c r="J5" s="100"/>
      <c r="K5" s="10" t="s">
        <v>8</v>
      </c>
      <c r="L5" s="10"/>
    </row>
    <row r="6" spans="1:12" ht="27" thickTop="1" thickBot="1" x14ac:dyDescent="0.25">
      <c r="B6" s="76" t="s">
        <v>45</v>
      </c>
      <c r="C6" s="77" t="s">
        <v>1</v>
      </c>
      <c r="D6" s="78" t="s">
        <v>153</v>
      </c>
      <c r="E6" s="78" t="s">
        <v>154</v>
      </c>
      <c r="F6" s="79" t="s">
        <v>2</v>
      </c>
      <c r="G6" s="5"/>
      <c r="H6" s="103"/>
      <c r="I6" s="104" t="s">
        <v>5</v>
      </c>
      <c r="J6" s="100"/>
      <c r="K6" s="1" t="s">
        <v>9</v>
      </c>
      <c r="L6" s="1" t="s">
        <v>10</v>
      </c>
    </row>
    <row r="7" spans="1:12" ht="15.75" thickTop="1" x14ac:dyDescent="0.2">
      <c r="B7" s="80" t="s">
        <v>60</v>
      </c>
      <c r="C7" s="81">
        <v>3.2812966093268372E-3</v>
      </c>
      <c r="D7" s="82">
        <v>5.719138863116785E-2</v>
      </c>
      <c r="E7" s="83">
        <v>10057</v>
      </c>
      <c r="F7" s="84">
        <v>0</v>
      </c>
      <c r="G7" s="5"/>
      <c r="H7" s="80" t="s">
        <v>60</v>
      </c>
      <c r="I7" s="105">
        <v>1.6190438455374524E-2</v>
      </c>
      <c r="J7" s="100"/>
      <c r="K7" s="9">
        <f>((1-C7)/D7)*I7</f>
        <v>0.28216333281638428</v>
      </c>
      <c r="L7" s="9">
        <f>((0-C7)/D7)*I7</f>
        <v>-9.2890961521754597E-4</v>
      </c>
    </row>
    <row r="8" spans="1:12" x14ac:dyDescent="0.2">
      <c r="B8" s="85" t="s">
        <v>61</v>
      </c>
      <c r="C8" s="86">
        <v>4.1861390076563587E-2</v>
      </c>
      <c r="D8" s="87">
        <v>0.20028230741347008</v>
      </c>
      <c r="E8" s="88">
        <v>10057</v>
      </c>
      <c r="F8" s="89">
        <v>0</v>
      </c>
      <c r="G8" s="5"/>
      <c r="H8" s="85" t="s">
        <v>61</v>
      </c>
      <c r="I8" s="106">
        <v>6.084652057649903E-2</v>
      </c>
      <c r="J8" s="100"/>
      <c r="K8" s="9">
        <f t="shared" ref="K8:K71" si="0">((1-C8)/D8)*I8</f>
        <v>0.29108612436489034</v>
      </c>
      <c r="L8" s="9">
        <f t="shared" ref="L8:L71" si="1">((0-C8)/D8)*I8</f>
        <v>-1.2717648231384271E-2</v>
      </c>
    </row>
    <row r="9" spans="1:12" x14ac:dyDescent="0.2">
      <c r="B9" s="85" t="s">
        <v>62</v>
      </c>
      <c r="C9" s="86">
        <v>1.9986079347718008E-2</v>
      </c>
      <c r="D9" s="87">
        <v>0.13995922169041364</v>
      </c>
      <c r="E9" s="88">
        <v>10057</v>
      </c>
      <c r="F9" s="89">
        <v>0</v>
      </c>
      <c r="G9" s="5"/>
      <c r="H9" s="85" t="s">
        <v>62</v>
      </c>
      <c r="I9" s="106">
        <v>1.0184021278633529E-2</v>
      </c>
      <c r="J9" s="100"/>
      <c r="K9" s="9">
        <f t="shared" si="0"/>
        <v>7.1309932284108396E-2</v>
      </c>
      <c r="L9" s="9">
        <f t="shared" si="1"/>
        <v>-1.4542711433751813E-3</v>
      </c>
    </row>
    <row r="10" spans="1:12" x14ac:dyDescent="0.2">
      <c r="B10" s="85" t="s">
        <v>63</v>
      </c>
      <c r="C10" s="86">
        <v>0.30128268867455504</v>
      </c>
      <c r="D10" s="87">
        <v>0.45883805867939825</v>
      </c>
      <c r="E10" s="88">
        <v>10057</v>
      </c>
      <c r="F10" s="89">
        <v>0</v>
      </c>
      <c r="G10" s="5"/>
      <c r="H10" s="85" t="s">
        <v>63</v>
      </c>
      <c r="I10" s="106">
        <v>9.2412559142536505E-3</v>
      </c>
      <c r="J10" s="100"/>
      <c r="K10" s="9">
        <f t="shared" si="0"/>
        <v>1.4072558637053612E-2</v>
      </c>
      <c r="L10" s="9">
        <f t="shared" si="1"/>
        <v>-6.0680023723171262E-3</v>
      </c>
    </row>
    <row r="11" spans="1:12" x14ac:dyDescent="0.2">
      <c r="B11" s="85" t="s">
        <v>47</v>
      </c>
      <c r="C11" s="86">
        <v>1.4218951973749627E-2</v>
      </c>
      <c r="D11" s="87">
        <v>0.11839834141648664</v>
      </c>
      <c r="E11" s="88">
        <v>10057</v>
      </c>
      <c r="F11" s="89">
        <v>0</v>
      </c>
      <c r="G11" s="5"/>
      <c r="H11" s="85" t="s">
        <v>47</v>
      </c>
      <c r="I11" s="106">
        <v>-3.387268388532246E-3</v>
      </c>
      <c r="J11" s="100"/>
      <c r="K11" s="9">
        <f t="shared" si="0"/>
        <v>-2.8202295252157516E-2</v>
      </c>
      <c r="L11" s="9">
        <f t="shared" si="1"/>
        <v>4.0679122665508624E-4</v>
      </c>
    </row>
    <row r="12" spans="1:12" x14ac:dyDescent="0.2">
      <c r="B12" s="85" t="s">
        <v>64</v>
      </c>
      <c r="C12" s="86">
        <v>3.2514666401511391E-2</v>
      </c>
      <c r="D12" s="87">
        <v>0.17737133674445987</v>
      </c>
      <c r="E12" s="88">
        <v>10057</v>
      </c>
      <c r="F12" s="89">
        <v>0</v>
      </c>
      <c r="G12" s="5"/>
      <c r="H12" s="85" t="s">
        <v>64</v>
      </c>
      <c r="I12" s="106">
        <v>-5.7010176059704657E-3</v>
      </c>
      <c r="J12" s="100"/>
      <c r="K12" s="9">
        <f t="shared" si="0"/>
        <v>-3.1096630501858541E-2</v>
      </c>
      <c r="L12" s="9">
        <f t="shared" si="1"/>
        <v>1.0450768935362533E-3</v>
      </c>
    </row>
    <row r="13" spans="1:12" x14ac:dyDescent="0.2">
      <c r="B13" s="85" t="s">
        <v>65</v>
      </c>
      <c r="C13" s="86">
        <v>1.8096847966590435E-2</v>
      </c>
      <c r="D13" s="87">
        <v>0.13330836095326265</v>
      </c>
      <c r="E13" s="88">
        <v>10057</v>
      </c>
      <c r="F13" s="89">
        <v>0</v>
      </c>
      <c r="G13" s="5"/>
      <c r="H13" s="85" t="s">
        <v>65</v>
      </c>
      <c r="I13" s="106">
        <v>-5.5522190760524826E-3</v>
      </c>
      <c r="J13" s="100"/>
      <c r="K13" s="9">
        <f t="shared" si="0"/>
        <v>-4.0895720062654697E-2</v>
      </c>
      <c r="L13" s="9">
        <f t="shared" si="1"/>
        <v>7.5372365077500309E-4</v>
      </c>
    </row>
    <row r="14" spans="1:12" x14ac:dyDescent="0.2">
      <c r="B14" s="85" t="s">
        <v>66</v>
      </c>
      <c r="C14" s="86">
        <v>0.34055881475589139</v>
      </c>
      <c r="D14" s="87">
        <v>0.47392071197110996</v>
      </c>
      <c r="E14" s="88">
        <v>10057</v>
      </c>
      <c r="F14" s="89">
        <v>0</v>
      </c>
      <c r="G14" s="5"/>
      <c r="H14" s="85" t="s">
        <v>66</v>
      </c>
      <c r="I14" s="106">
        <v>-2.294625808168075E-2</v>
      </c>
      <c r="J14" s="100"/>
      <c r="K14" s="9">
        <f t="shared" si="0"/>
        <v>-3.1928774674914791E-2</v>
      </c>
      <c r="L14" s="9">
        <f t="shared" si="1"/>
        <v>1.6489151577440159E-2</v>
      </c>
    </row>
    <row r="15" spans="1:12" x14ac:dyDescent="0.2">
      <c r="B15" s="85" t="s">
        <v>67</v>
      </c>
      <c r="C15" s="86">
        <v>0.13791389082231281</v>
      </c>
      <c r="D15" s="87">
        <v>0.34482672851136953</v>
      </c>
      <c r="E15" s="88">
        <v>10057</v>
      </c>
      <c r="F15" s="89">
        <v>0</v>
      </c>
      <c r="G15" s="5"/>
      <c r="H15" s="85" t="s">
        <v>67</v>
      </c>
      <c r="I15" s="106">
        <v>-1.7381389626514789E-2</v>
      </c>
      <c r="J15" s="100"/>
      <c r="K15" s="9">
        <f t="shared" si="0"/>
        <v>-4.3454446295132516E-2</v>
      </c>
      <c r="L15" s="9">
        <f t="shared" si="1"/>
        <v>6.9517089978487663E-3</v>
      </c>
    </row>
    <row r="16" spans="1:12" x14ac:dyDescent="0.2">
      <c r="B16" s="85" t="s">
        <v>48</v>
      </c>
      <c r="C16" s="86">
        <v>5.6676941433827181E-3</v>
      </c>
      <c r="D16" s="87">
        <v>7.5074175355261341E-2</v>
      </c>
      <c r="E16" s="88">
        <v>10057</v>
      </c>
      <c r="F16" s="89">
        <v>0</v>
      </c>
      <c r="G16" s="5"/>
      <c r="H16" s="85" t="s">
        <v>48</v>
      </c>
      <c r="I16" s="106">
        <v>-1.8884626012129094E-3</v>
      </c>
      <c r="J16" s="100"/>
      <c r="K16" s="9">
        <f t="shared" si="0"/>
        <v>-2.5012054596699883E-2</v>
      </c>
      <c r="L16" s="9">
        <f t="shared" si="1"/>
        <v>1.4256871120118934E-4</v>
      </c>
    </row>
    <row r="17" spans="2:12" x14ac:dyDescent="0.2">
      <c r="B17" s="85" t="s">
        <v>69</v>
      </c>
      <c r="C17" s="86">
        <v>1.0937655364422791E-3</v>
      </c>
      <c r="D17" s="87">
        <v>3.3055678209399253E-2</v>
      </c>
      <c r="E17" s="88">
        <v>10057</v>
      </c>
      <c r="F17" s="89">
        <v>0</v>
      </c>
      <c r="G17" s="5"/>
      <c r="H17" s="85" t="s">
        <v>69</v>
      </c>
      <c r="I17" s="106">
        <v>3.2814370605727108E-3</v>
      </c>
      <c r="J17" s="100"/>
      <c r="K17" s="9">
        <f t="shared" si="0"/>
        <v>9.9161418411733232E-2</v>
      </c>
      <c r="L17" s="9">
        <f t="shared" si="1"/>
        <v>-1.0857810098836011E-4</v>
      </c>
    </row>
    <row r="18" spans="2:12" ht="24" x14ac:dyDescent="0.2">
      <c r="B18" s="85" t="s">
        <v>49</v>
      </c>
      <c r="C18" s="86">
        <v>7.8651685393258411E-2</v>
      </c>
      <c r="D18" s="87">
        <v>0.26920773388424052</v>
      </c>
      <c r="E18" s="88">
        <v>10057</v>
      </c>
      <c r="F18" s="89">
        <v>0</v>
      </c>
      <c r="G18" s="5"/>
      <c r="H18" s="85" t="s">
        <v>49</v>
      </c>
      <c r="I18" s="106">
        <v>-8.2714460217446859E-3</v>
      </c>
      <c r="J18" s="100"/>
      <c r="K18" s="9">
        <f t="shared" si="0"/>
        <v>-2.8308558381803729E-2</v>
      </c>
      <c r="L18" s="9">
        <f t="shared" si="1"/>
        <v>2.4165842521051959E-3</v>
      </c>
    </row>
    <row r="19" spans="2:12" x14ac:dyDescent="0.2">
      <c r="B19" s="85" t="s">
        <v>50</v>
      </c>
      <c r="C19" s="86">
        <v>4.3750621457691163E-3</v>
      </c>
      <c r="D19" s="87">
        <v>6.6002682849679514E-2</v>
      </c>
      <c r="E19" s="88">
        <v>10057</v>
      </c>
      <c r="F19" s="89">
        <v>0</v>
      </c>
      <c r="G19" s="5"/>
      <c r="H19" s="85" t="s">
        <v>50</v>
      </c>
      <c r="I19" s="106">
        <v>3.8082518071917981E-2</v>
      </c>
      <c r="J19" s="100"/>
      <c r="K19" s="9">
        <f t="shared" si="0"/>
        <v>0.57446005301086134</v>
      </c>
      <c r="L19" s="9">
        <f t="shared" si="1"/>
        <v>-2.5243425878835415E-3</v>
      </c>
    </row>
    <row r="20" spans="2:12" x14ac:dyDescent="0.2">
      <c r="B20" s="85" t="s">
        <v>70</v>
      </c>
      <c r="C20" s="86">
        <v>4.9716615292830864E-4</v>
      </c>
      <c r="D20" s="87">
        <v>2.2292787935060621E-2</v>
      </c>
      <c r="E20" s="88">
        <v>10057</v>
      </c>
      <c r="F20" s="89">
        <v>0</v>
      </c>
      <c r="G20" s="5"/>
      <c r="H20" s="85" t="s">
        <v>70</v>
      </c>
      <c r="I20" s="106">
        <v>-4.8685269293490181E-4</v>
      </c>
      <c r="J20" s="100"/>
      <c r="K20" s="9">
        <f t="shared" ref="K20:K65" si="2">((1-C20)/D20)*I20</f>
        <v>-2.1828164681421638E-2</v>
      </c>
      <c r="L20" s="9">
        <f t="shared" ref="L20:L65" si="3">((0-C20)/D20)*I20</f>
        <v>1.0857622702657001E-5</v>
      </c>
    </row>
    <row r="21" spans="2:12" x14ac:dyDescent="0.2">
      <c r="B21" s="85" t="s">
        <v>71</v>
      </c>
      <c r="C21" s="86">
        <v>3.7784627622551455E-3</v>
      </c>
      <c r="D21" s="87">
        <v>6.1356012776269848E-2</v>
      </c>
      <c r="E21" s="88">
        <v>10057</v>
      </c>
      <c r="F21" s="89">
        <v>0</v>
      </c>
      <c r="G21" s="5"/>
      <c r="H21" s="85" t="s">
        <v>71</v>
      </c>
      <c r="I21" s="106">
        <v>2.720220473462686E-2</v>
      </c>
      <c r="J21" s="100"/>
      <c r="K21" s="9">
        <f t="shared" si="2"/>
        <v>0.44167508595778326</v>
      </c>
      <c r="L21" s="9">
        <f t="shared" si="3"/>
        <v>-1.6751824799277136E-3</v>
      </c>
    </row>
    <row r="22" spans="2:12" x14ac:dyDescent="0.2">
      <c r="B22" s="85" t="s">
        <v>72</v>
      </c>
      <c r="C22" s="86">
        <v>2.982996917569852E-3</v>
      </c>
      <c r="D22" s="87">
        <v>5.453800877006356E-2</v>
      </c>
      <c r="E22" s="88">
        <v>10057</v>
      </c>
      <c r="F22" s="89">
        <v>0</v>
      </c>
      <c r="G22" s="5"/>
      <c r="H22" s="85" t="s">
        <v>72</v>
      </c>
      <c r="I22" s="106">
        <v>1.7055275353999221E-2</v>
      </c>
      <c r="J22" s="100"/>
      <c r="K22" s="9">
        <f t="shared" si="2"/>
        <v>0.31178988569021271</v>
      </c>
      <c r="L22" s="9">
        <f t="shared" si="3"/>
        <v>-9.3285095948004212E-4</v>
      </c>
    </row>
    <row r="23" spans="2:12" x14ac:dyDescent="0.2">
      <c r="B23" s="85" t="s">
        <v>73</v>
      </c>
      <c r="C23" s="86">
        <v>3.9773292234264691E-3</v>
      </c>
      <c r="D23" s="87">
        <v>6.2943657508846784E-2</v>
      </c>
      <c r="E23" s="88">
        <v>10057</v>
      </c>
      <c r="F23" s="89">
        <v>0</v>
      </c>
      <c r="G23" s="5"/>
      <c r="H23" s="85" t="s">
        <v>73</v>
      </c>
      <c r="I23" s="106">
        <v>6.8176557793371111E-3</v>
      </c>
      <c r="J23" s="100"/>
      <c r="K23" s="9">
        <f t="shared" si="2"/>
        <v>0.10788282706349366</v>
      </c>
      <c r="L23" s="9">
        <f t="shared" si="3"/>
        <v>-4.3079895003890841E-4</v>
      </c>
    </row>
    <row r="24" spans="2:12" x14ac:dyDescent="0.2">
      <c r="B24" s="85" t="s">
        <v>74</v>
      </c>
      <c r="C24" s="86">
        <v>8.0540916774385993E-3</v>
      </c>
      <c r="D24" s="87">
        <v>8.9386899252450039E-2</v>
      </c>
      <c r="E24" s="88">
        <v>10057</v>
      </c>
      <c r="F24" s="89">
        <v>0</v>
      </c>
      <c r="G24" s="5"/>
      <c r="H24" s="85" t="s">
        <v>74</v>
      </c>
      <c r="I24" s="106">
        <v>4.774087985763664E-3</v>
      </c>
      <c r="J24" s="100"/>
      <c r="K24" s="9">
        <f t="shared" si="2"/>
        <v>5.2979095181225497E-2</v>
      </c>
      <c r="L24" s="9">
        <f t="shared" si="3"/>
        <v>-4.3016306231748853E-4</v>
      </c>
    </row>
    <row r="25" spans="2:12" x14ac:dyDescent="0.2">
      <c r="B25" s="85" t="s">
        <v>75</v>
      </c>
      <c r="C25" s="86">
        <v>6.9603261409963211E-4</v>
      </c>
      <c r="D25" s="87">
        <v>2.6374558198710478E-2</v>
      </c>
      <c r="E25" s="88">
        <v>10057</v>
      </c>
      <c r="F25" s="89">
        <v>0</v>
      </c>
      <c r="G25" s="5"/>
      <c r="H25" s="85" t="s">
        <v>75</v>
      </c>
      <c r="I25" s="106">
        <v>1.9866869142174089E-3</v>
      </c>
      <c r="J25" s="100"/>
      <c r="K25" s="9">
        <f t="shared" si="2"/>
        <v>7.5273454833763825E-2</v>
      </c>
      <c r="L25" s="9">
        <f t="shared" si="3"/>
        <v>-5.242927202351709E-5</v>
      </c>
    </row>
    <row r="26" spans="2:12" x14ac:dyDescent="0.2">
      <c r="B26" s="85" t="s">
        <v>76</v>
      </c>
      <c r="C26" s="86">
        <v>4.2457989460077561E-2</v>
      </c>
      <c r="D26" s="87">
        <v>0.20164164123949679</v>
      </c>
      <c r="E26" s="88">
        <v>10057</v>
      </c>
      <c r="F26" s="89">
        <v>0</v>
      </c>
      <c r="G26" s="5"/>
      <c r="H26" s="85" t="s">
        <v>76</v>
      </c>
      <c r="I26" s="106">
        <v>2.8251475026795378E-3</v>
      </c>
      <c r="J26" s="100"/>
      <c r="K26" s="9">
        <f t="shared" si="2"/>
        <v>1.3415866897128396E-2</v>
      </c>
      <c r="L26" s="9">
        <f t="shared" si="3"/>
        <v>-5.9486761838772862E-4</v>
      </c>
    </row>
    <row r="27" spans="2:12" x14ac:dyDescent="0.2">
      <c r="B27" s="85" t="s">
        <v>77</v>
      </c>
      <c r="C27" s="86">
        <v>0.54260713930595605</v>
      </c>
      <c r="D27" s="87">
        <v>0.49820609383459485</v>
      </c>
      <c r="E27" s="88">
        <v>10057</v>
      </c>
      <c r="F27" s="89">
        <v>0</v>
      </c>
      <c r="G27" s="5"/>
      <c r="H27" s="85" t="s">
        <v>77</v>
      </c>
      <c r="I27" s="106">
        <v>2.7790153488043121E-2</v>
      </c>
      <c r="J27" s="100"/>
      <c r="K27" s="9">
        <f t="shared" si="2"/>
        <v>2.5513573519722308E-2</v>
      </c>
      <c r="L27" s="9">
        <f t="shared" si="3"/>
        <v>-3.0266863195027093E-2</v>
      </c>
    </row>
    <row r="28" spans="2:12" x14ac:dyDescent="0.2">
      <c r="B28" s="85" t="s">
        <v>78</v>
      </c>
      <c r="C28" s="86">
        <v>0.24042955155613005</v>
      </c>
      <c r="D28" s="87">
        <v>0.4273655846150981</v>
      </c>
      <c r="E28" s="88">
        <v>10057</v>
      </c>
      <c r="F28" s="89">
        <v>0</v>
      </c>
      <c r="G28" s="5"/>
      <c r="H28" s="85" t="s">
        <v>78</v>
      </c>
      <c r="I28" s="106">
        <v>-3.1006688328798247E-2</v>
      </c>
      <c r="J28" s="100"/>
      <c r="K28" s="9">
        <f t="shared" si="2"/>
        <v>-5.510917351914571E-2</v>
      </c>
      <c r="L28" s="9">
        <f t="shared" si="3"/>
        <v>1.7443903857742419E-2</v>
      </c>
    </row>
    <row r="29" spans="2:12" x14ac:dyDescent="0.2">
      <c r="B29" s="85" t="s">
        <v>79</v>
      </c>
      <c r="C29" s="86">
        <v>6.9603261409963211E-4</v>
      </c>
      <c r="D29" s="87">
        <v>2.6374558198709871E-2</v>
      </c>
      <c r="E29" s="88">
        <v>10057</v>
      </c>
      <c r="F29" s="89">
        <v>0</v>
      </c>
      <c r="G29" s="5"/>
      <c r="H29" s="85" t="s">
        <v>79</v>
      </c>
      <c r="I29" s="106">
        <v>3.9910772380601627E-3</v>
      </c>
      <c r="J29" s="100"/>
      <c r="K29" s="9">
        <f t="shared" si="2"/>
        <v>0.15121767303507561</v>
      </c>
      <c r="L29" s="9">
        <f t="shared" si="3"/>
        <v>-1.0532574241249048E-4</v>
      </c>
    </row>
    <row r="30" spans="2:12" x14ac:dyDescent="0.2">
      <c r="B30" s="85" t="s">
        <v>80</v>
      </c>
      <c r="C30" s="86">
        <v>3.6094262702595206E-2</v>
      </c>
      <c r="D30" s="87">
        <v>0.18653398262655541</v>
      </c>
      <c r="E30" s="88">
        <v>10057</v>
      </c>
      <c r="F30" s="89">
        <v>0</v>
      </c>
      <c r="G30" s="5"/>
      <c r="H30" s="85" t="s">
        <v>80</v>
      </c>
      <c r="I30" s="106">
        <v>-1.9399711676956206E-2</v>
      </c>
      <c r="J30" s="100"/>
      <c r="K30" s="9">
        <f t="shared" si="2"/>
        <v>-0.10024711381823809</v>
      </c>
      <c r="L30" s="9">
        <f t="shared" si="3"/>
        <v>3.7538376641242442E-3</v>
      </c>
    </row>
    <row r="31" spans="2:12" x14ac:dyDescent="0.2">
      <c r="B31" s="85" t="s">
        <v>81</v>
      </c>
      <c r="C31" s="86">
        <v>2.9829969175698522E-4</v>
      </c>
      <c r="D31" s="87">
        <v>1.7269637056225608E-2</v>
      </c>
      <c r="E31" s="88">
        <v>10057</v>
      </c>
      <c r="F31" s="89">
        <v>0</v>
      </c>
      <c r="G31" s="5"/>
      <c r="H31" s="85" t="s">
        <v>81</v>
      </c>
      <c r="I31" s="106">
        <v>5.4112183520540445E-3</v>
      </c>
      <c r="J31" s="100"/>
      <c r="K31" s="9">
        <f t="shared" si="2"/>
        <v>0.31324365241002355</v>
      </c>
      <c r="L31" s="9">
        <f t="shared" si="3"/>
        <v>-9.3468366543671263E-5</v>
      </c>
    </row>
    <row r="32" spans="2:12" x14ac:dyDescent="0.2">
      <c r="B32" s="85" t="s">
        <v>82</v>
      </c>
      <c r="C32" s="86">
        <v>1.9886646117132345E-4</v>
      </c>
      <c r="D32" s="87">
        <v>1.4101300836101976E-2</v>
      </c>
      <c r="E32" s="88">
        <v>10057</v>
      </c>
      <c r="F32" s="89">
        <v>0</v>
      </c>
      <c r="G32" s="5"/>
      <c r="H32" s="85" t="s">
        <v>82</v>
      </c>
      <c r="I32" s="106">
        <v>1.8503313642229465E-3</v>
      </c>
      <c r="J32" s="100"/>
      <c r="K32" s="9">
        <f t="shared" si="2"/>
        <v>0.13119097428488977</v>
      </c>
      <c r="L32" s="9">
        <f t="shared" si="3"/>
        <v>-2.6094674149157587E-5</v>
      </c>
    </row>
    <row r="33" spans="2:12" x14ac:dyDescent="0.2">
      <c r="B33" s="85" t="s">
        <v>83</v>
      </c>
      <c r="C33" s="86">
        <v>9.9433230585661728E-4</v>
      </c>
      <c r="D33" s="87">
        <v>3.1518921147594435E-2</v>
      </c>
      <c r="E33" s="88">
        <v>10057</v>
      </c>
      <c r="F33" s="89">
        <v>0</v>
      </c>
      <c r="G33" s="5"/>
      <c r="H33" s="85" t="s">
        <v>83</v>
      </c>
      <c r="I33" s="106">
        <v>6.8191979450278758E-4</v>
      </c>
      <c r="J33" s="100"/>
      <c r="K33" s="9">
        <f t="shared" si="2"/>
        <v>2.1613739138818956E-2</v>
      </c>
      <c r="L33" s="9">
        <f t="shared" si="3"/>
        <v>-2.1512629778858322E-5</v>
      </c>
    </row>
    <row r="34" spans="2:12" x14ac:dyDescent="0.2">
      <c r="B34" s="85" t="s">
        <v>84</v>
      </c>
      <c r="C34" s="86">
        <v>1.6903649199562494E-3</v>
      </c>
      <c r="D34" s="87">
        <v>4.1081326626710296E-2</v>
      </c>
      <c r="E34" s="88">
        <v>10057</v>
      </c>
      <c r="F34" s="89">
        <v>0</v>
      </c>
      <c r="G34" s="5"/>
      <c r="H34" s="85" t="s">
        <v>84</v>
      </c>
      <c r="I34" s="106">
        <v>-9.2375584225033768E-4</v>
      </c>
      <c r="J34" s="100"/>
      <c r="K34" s="9">
        <f t="shared" si="2"/>
        <v>-2.2448017956177683E-2</v>
      </c>
      <c r="L34" s="9">
        <f t="shared" si="3"/>
        <v>3.8009592156874562E-5</v>
      </c>
    </row>
    <row r="35" spans="2:12" x14ac:dyDescent="0.2">
      <c r="B35" s="85" t="s">
        <v>86</v>
      </c>
      <c r="C35" s="86">
        <v>6.8608929104106596E-3</v>
      </c>
      <c r="D35" s="87">
        <v>8.2549976659579777E-2</v>
      </c>
      <c r="E35" s="88">
        <v>10057</v>
      </c>
      <c r="F35" s="89">
        <v>0</v>
      </c>
      <c r="G35" s="5"/>
      <c r="H35" s="85" t="s">
        <v>86</v>
      </c>
      <c r="I35" s="106">
        <v>2.0594832065803028E-3</v>
      </c>
      <c r="J35" s="100"/>
      <c r="K35" s="9">
        <f t="shared" si="2"/>
        <v>2.4777151921966126E-2</v>
      </c>
      <c r="L35" s="9">
        <f t="shared" si="3"/>
        <v>-1.7116774956103955E-4</v>
      </c>
    </row>
    <row r="36" spans="2:12" x14ac:dyDescent="0.2">
      <c r="B36" s="85" t="s">
        <v>87</v>
      </c>
      <c r="C36" s="86">
        <v>7.2387391866361742E-2</v>
      </c>
      <c r="D36" s="87">
        <v>0.25914114825265394</v>
      </c>
      <c r="E36" s="88">
        <v>10057</v>
      </c>
      <c r="F36" s="89">
        <v>0</v>
      </c>
      <c r="G36" s="5"/>
      <c r="H36" s="85" t="s">
        <v>87</v>
      </c>
      <c r="I36" s="106">
        <v>5.0295938367538352E-3</v>
      </c>
      <c r="J36" s="100"/>
      <c r="K36" s="9">
        <f t="shared" si="2"/>
        <v>1.8003758523966164E-2</v>
      </c>
      <c r="L36" s="9">
        <f t="shared" si="3"/>
        <v>-1.4049454609762425E-3</v>
      </c>
    </row>
    <row r="37" spans="2:12" ht="24" x14ac:dyDescent="0.2">
      <c r="B37" s="85" t="s">
        <v>88</v>
      </c>
      <c r="C37" s="86">
        <v>3.5795963010838226E-2</v>
      </c>
      <c r="D37" s="87">
        <v>0.18579032343913862</v>
      </c>
      <c r="E37" s="88">
        <v>10057</v>
      </c>
      <c r="F37" s="89">
        <v>0</v>
      </c>
      <c r="G37" s="5"/>
      <c r="H37" s="85" t="s">
        <v>88</v>
      </c>
      <c r="I37" s="106">
        <v>-1.4716455022312981E-2</v>
      </c>
      <c r="J37" s="100"/>
      <c r="K37" s="9">
        <f t="shared" si="2"/>
        <v>-7.6374619948018266E-2</v>
      </c>
      <c r="L37" s="9">
        <f t="shared" si="3"/>
        <v>2.8353989049486003E-3</v>
      </c>
    </row>
    <row r="38" spans="2:12" x14ac:dyDescent="0.2">
      <c r="B38" s="85" t="s">
        <v>90</v>
      </c>
      <c r="C38" s="86">
        <v>1.1931987670279406E-3</v>
      </c>
      <c r="D38" s="87">
        <v>3.4523811457561573E-2</v>
      </c>
      <c r="E38" s="88">
        <v>10057</v>
      </c>
      <c r="F38" s="89">
        <v>0</v>
      </c>
      <c r="G38" s="5"/>
      <c r="H38" s="85" t="s">
        <v>90</v>
      </c>
      <c r="I38" s="106">
        <v>8.6486752286492434E-3</v>
      </c>
      <c r="J38" s="100"/>
      <c r="K38" s="9">
        <f t="shared" si="2"/>
        <v>0.25021442521341253</v>
      </c>
      <c r="L38" s="9">
        <f t="shared" si="3"/>
        <v>-2.9891220533210058E-4</v>
      </c>
    </row>
    <row r="39" spans="2:12" x14ac:dyDescent="0.2">
      <c r="B39" s="85" t="s">
        <v>91</v>
      </c>
      <c r="C39" s="86">
        <v>1.0042756289151834E-2</v>
      </c>
      <c r="D39" s="87">
        <v>9.9714031052523994E-2</v>
      </c>
      <c r="E39" s="88">
        <v>10057</v>
      </c>
      <c r="F39" s="89">
        <v>0</v>
      </c>
      <c r="G39" s="5"/>
      <c r="H39" s="85" t="s">
        <v>91</v>
      </c>
      <c r="I39" s="106">
        <v>4.1115760699029801E-2</v>
      </c>
      <c r="J39" s="100"/>
      <c r="K39" s="9">
        <f t="shared" si="2"/>
        <v>0.40819576447818345</v>
      </c>
      <c r="L39" s="9">
        <f t="shared" si="3"/>
        <v>-4.1409976107168074E-3</v>
      </c>
    </row>
    <row r="40" spans="2:12" x14ac:dyDescent="0.2">
      <c r="B40" s="85" t="s">
        <v>92</v>
      </c>
      <c r="C40" s="86">
        <v>6.4731033111265782E-2</v>
      </c>
      <c r="D40" s="87">
        <v>0.24606289204621057</v>
      </c>
      <c r="E40" s="88">
        <v>10057</v>
      </c>
      <c r="F40" s="89">
        <v>0</v>
      </c>
      <c r="G40" s="5"/>
      <c r="H40" s="85" t="s">
        <v>92</v>
      </c>
      <c r="I40" s="106">
        <v>4.93593881262182E-2</v>
      </c>
      <c r="J40" s="100"/>
      <c r="K40" s="9">
        <f t="shared" si="2"/>
        <v>0.18761180751463533</v>
      </c>
      <c r="L40" s="9">
        <f t="shared" si="3"/>
        <v>-1.2984827417821348E-2</v>
      </c>
    </row>
    <row r="41" spans="2:12" x14ac:dyDescent="0.2">
      <c r="B41" s="85" t="s">
        <v>93</v>
      </c>
      <c r="C41" s="86">
        <v>0.70925723376752503</v>
      </c>
      <c r="D41" s="87">
        <v>0.45412764331372413</v>
      </c>
      <c r="E41" s="88">
        <v>10057</v>
      </c>
      <c r="F41" s="89">
        <v>0</v>
      </c>
      <c r="G41" s="5"/>
      <c r="H41" s="85" t="s">
        <v>93</v>
      </c>
      <c r="I41" s="106">
        <v>-9.4958893071699375E-3</v>
      </c>
      <c r="J41" s="100"/>
      <c r="K41" s="9">
        <f t="shared" si="2"/>
        <v>-6.0794826424972496E-3</v>
      </c>
      <c r="L41" s="9">
        <f t="shared" si="3"/>
        <v>1.4830694148061855E-2</v>
      </c>
    </row>
    <row r="42" spans="2:12" x14ac:dyDescent="0.2">
      <c r="B42" s="85" t="s">
        <v>94</v>
      </c>
      <c r="C42" s="86">
        <v>0.21059958238043153</v>
      </c>
      <c r="D42" s="87">
        <v>0.40775474300287357</v>
      </c>
      <c r="E42" s="88">
        <v>10057</v>
      </c>
      <c r="F42" s="89">
        <v>0</v>
      </c>
      <c r="G42" s="5"/>
      <c r="H42" s="85" t="s">
        <v>94</v>
      </c>
      <c r="I42" s="106">
        <v>-2.9448174294474289E-2</v>
      </c>
      <c r="J42" s="100"/>
      <c r="K42" s="9">
        <f t="shared" si="2"/>
        <v>-5.7010743553823046E-2</v>
      </c>
      <c r="L42" s="9">
        <f t="shared" si="3"/>
        <v>1.5209567306587379E-2</v>
      </c>
    </row>
    <row r="43" spans="2:12" ht="24" x14ac:dyDescent="0.2">
      <c r="B43" s="85" t="s">
        <v>95</v>
      </c>
      <c r="C43" s="86">
        <v>2.2869643034702197E-3</v>
      </c>
      <c r="D43" s="87">
        <v>4.7769875449900835E-2</v>
      </c>
      <c r="E43" s="88">
        <v>10057</v>
      </c>
      <c r="F43" s="89">
        <v>0</v>
      </c>
      <c r="G43" s="5"/>
      <c r="H43" s="85" t="s">
        <v>95</v>
      </c>
      <c r="I43" s="106">
        <v>-2.7270046205339856E-3</v>
      </c>
      <c r="J43" s="100"/>
      <c r="K43" s="9">
        <f t="shared" si="2"/>
        <v>-5.6955728535755985E-2</v>
      </c>
      <c r="L43" s="9">
        <f t="shared" si="3"/>
        <v>1.3055429104269359E-4</v>
      </c>
    </row>
    <row r="44" spans="2:12" x14ac:dyDescent="0.2">
      <c r="B44" s="85" t="s">
        <v>96</v>
      </c>
      <c r="C44" s="86">
        <v>1.8892313811275728E-3</v>
      </c>
      <c r="D44" s="87">
        <v>4.3426371043922864E-2</v>
      </c>
      <c r="E44" s="88">
        <v>10057</v>
      </c>
      <c r="F44" s="89">
        <v>0</v>
      </c>
      <c r="G44" s="5"/>
      <c r="H44" s="85" t="s">
        <v>96</v>
      </c>
      <c r="I44" s="106">
        <v>-2.156984733123697E-3</v>
      </c>
      <c r="J44" s="100"/>
      <c r="K44" s="9">
        <f t="shared" si="2"/>
        <v>-4.9576090244790261E-2</v>
      </c>
      <c r="L44" s="9">
        <f t="shared" si="3"/>
        <v>9.3837987114068033E-5</v>
      </c>
    </row>
    <row r="45" spans="2:12" x14ac:dyDescent="0.2">
      <c r="B45" s="85" t="s">
        <v>97</v>
      </c>
      <c r="C45" s="86">
        <v>0.34901063935567267</v>
      </c>
      <c r="D45" s="87">
        <v>0.47668103241980775</v>
      </c>
      <c r="E45" s="88">
        <v>10057</v>
      </c>
      <c r="F45" s="89">
        <v>0</v>
      </c>
      <c r="G45" s="5"/>
      <c r="H45" s="85" t="s">
        <v>97</v>
      </c>
      <c r="I45" s="106">
        <v>7.0728342569342517E-2</v>
      </c>
      <c r="J45" s="100"/>
      <c r="K45" s="9">
        <f t="shared" si="2"/>
        <v>9.6591631252697568E-2</v>
      </c>
      <c r="L45" s="9">
        <f t="shared" si="3"/>
        <v>-5.1785035237050324E-2</v>
      </c>
    </row>
    <row r="46" spans="2:12" x14ac:dyDescent="0.2">
      <c r="B46" s="85" t="s">
        <v>98</v>
      </c>
      <c r="C46" s="86">
        <v>0.35636869841901164</v>
      </c>
      <c r="D46" s="87">
        <v>0.47894974525428968</v>
      </c>
      <c r="E46" s="88">
        <v>10057</v>
      </c>
      <c r="F46" s="89">
        <v>0</v>
      </c>
      <c r="G46" s="5"/>
      <c r="H46" s="85" t="s">
        <v>98</v>
      </c>
      <c r="I46" s="106">
        <v>6.2264498133965063E-2</v>
      </c>
      <c r="J46" s="100"/>
      <c r="K46" s="9">
        <f t="shared" si="2"/>
        <v>8.3673455040619474E-2</v>
      </c>
      <c r="L46" s="9">
        <f t="shared" si="3"/>
        <v>-4.6328698109930511E-2</v>
      </c>
    </row>
    <row r="47" spans="2:12" x14ac:dyDescent="0.2">
      <c r="B47" s="85" t="s">
        <v>99</v>
      </c>
      <c r="C47" s="86">
        <v>6.9304961718206229E-2</v>
      </c>
      <c r="D47" s="87">
        <v>0.25398464177582969</v>
      </c>
      <c r="E47" s="88">
        <v>10057</v>
      </c>
      <c r="F47" s="89">
        <v>0</v>
      </c>
      <c r="G47" s="5"/>
      <c r="H47" s="85" t="s">
        <v>99</v>
      </c>
      <c r="I47" s="106">
        <v>8.529082784134763E-2</v>
      </c>
      <c r="J47" s="100"/>
      <c r="K47" s="9">
        <f t="shared" si="2"/>
        <v>0.31253759962758126</v>
      </c>
      <c r="L47" s="9">
        <f t="shared" si="3"/>
        <v>-2.3273366126113696E-2</v>
      </c>
    </row>
    <row r="48" spans="2:12" x14ac:dyDescent="0.2">
      <c r="B48" s="85" t="s">
        <v>100</v>
      </c>
      <c r="C48" s="86">
        <v>2.3863975340558817E-3</v>
      </c>
      <c r="D48" s="87">
        <v>4.879487048205141E-2</v>
      </c>
      <c r="E48" s="88">
        <v>10057</v>
      </c>
      <c r="F48" s="89">
        <v>0</v>
      </c>
      <c r="G48" s="5"/>
      <c r="H48" s="85" t="s">
        <v>100</v>
      </c>
      <c r="I48" s="106">
        <v>8.2512258123885029E-3</v>
      </c>
      <c r="J48" s="100"/>
      <c r="K48" s="9">
        <f t="shared" si="2"/>
        <v>0.16869673033530744</v>
      </c>
      <c r="L48" s="9">
        <f t="shared" si="3"/>
        <v>-4.0354046925619253E-4</v>
      </c>
    </row>
    <row r="49" spans="2:12" x14ac:dyDescent="0.2">
      <c r="B49" s="85" t="s">
        <v>101</v>
      </c>
      <c r="C49" s="86">
        <v>1.5113851049020582E-2</v>
      </c>
      <c r="D49" s="87">
        <v>0.12201189617545216</v>
      </c>
      <c r="E49" s="88">
        <v>10057</v>
      </c>
      <c r="F49" s="89">
        <v>0</v>
      </c>
      <c r="G49" s="5"/>
      <c r="H49" s="85" t="s">
        <v>101</v>
      </c>
      <c r="I49" s="106">
        <v>5.2821615542860745E-2</v>
      </c>
      <c r="J49" s="100"/>
      <c r="K49" s="9">
        <f t="shared" si="2"/>
        <v>0.42637873145228594</v>
      </c>
      <c r="L49" s="9">
        <f t="shared" si="3"/>
        <v>-6.5431163231446212E-3</v>
      </c>
    </row>
    <row r="50" spans="2:12" x14ac:dyDescent="0.2">
      <c r="B50" s="85" t="s">
        <v>102</v>
      </c>
      <c r="C50" s="86">
        <v>5.7671273739683801E-3</v>
      </c>
      <c r="D50" s="87">
        <v>7.5726070870587844E-2</v>
      </c>
      <c r="E50" s="88">
        <v>10057</v>
      </c>
      <c r="F50" s="89">
        <v>0</v>
      </c>
      <c r="G50" s="5"/>
      <c r="H50" s="85" t="s">
        <v>102</v>
      </c>
      <c r="I50" s="106">
        <v>3.931667650062777E-2</v>
      </c>
      <c r="J50" s="100"/>
      <c r="K50" s="9">
        <f t="shared" si="2"/>
        <v>0.5162017752925584</v>
      </c>
      <c r="L50" s="9">
        <f t="shared" si="3"/>
        <v>-2.9942697236692056E-3</v>
      </c>
    </row>
    <row r="51" spans="2:12" x14ac:dyDescent="0.2">
      <c r="B51" s="85" t="s">
        <v>103</v>
      </c>
      <c r="C51" s="86">
        <v>0.6269265188425972</v>
      </c>
      <c r="D51" s="87">
        <v>0.48364544609824683</v>
      </c>
      <c r="E51" s="88">
        <v>10057</v>
      </c>
      <c r="F51" s="89">
        <v>0</v>
      </c>
      <c r="G51" s="5"/>
      <c r="H51" s="85" t="s">
        <v>103</v>
      </c>
      <c r="I51" s="106">
        <v>6.8636869580081153E-2</v>
      </c>
      <c r="J51" s="100"/>
      <c r="K51" s="9">
        <f t="shared" si="2"/>
        <v>5.2944974622558205E-2</v>
      </c>
      <c r="L51" s="9">
        <f t="shared" si="3"/>
        <v>-8.8970699625594216E-2</v>
      </c>
    </row>
    <row r="52" spans="2:12" x14ac:dyDescent="0.2">
      <c r="B52" s="85" t="s">
        <v>104</v>
      </c>
      <c r="C52" s="86">
        <v>0.84796659043452327</v>
      </c>
      <c r="D52" s="87">
        <v>0.35907112397659663</v>
      </c>
      <c r="E52" s="88">
        <v>10057</v>
      </c>
      <c r="F52" s="89">
        <v>0</v>
      </c>
      <c r="G52" s="5"/>
      <c r="H52" s="85" t="s">
        <v>104</v>
      </c>
      <c r="I52" s="106">
        <v>2.5864702839108394E-2</v>
      </c>
      <c r="J52" s="100"/>
      <c r="K52" s="9">
        <f t="shared" si="2"/>
        <v>1.0951309357540576E-2</v>
      </c>
      <c r="L52" s="9">
        <f t="shared" si="3"/>
        <v>-6.1080945847682193E-2</v>
      </c>
    </row>
    <row r="53" spans="2:12" x14ac:dyDescent="0.2">
      <c r="B53" s="85" t="s">
        <v>105</v>
      </c>
      <c r="C53" s="86">
        <v>0.64074773789400419</v>
      </c>
      <c r="D53" s="87">
        <v>0.4798051324199985</v>
      </c>
      <c r="E53" s="88">
        <v>10057</v>
      </c>
      <c r="F53" s="89">
        <v>0</v>
      </c>
      <c r="G53" s="5"/>
      <c r="H53" s="85" t="s">
        <v>105</v>
      </c>
      <c r="I53" s="106">
        <v>5.460264665901015E-2</v>
      </c>
      <c r="J53" s="100"/>
      <c r="K53" s="9">
        <f t="shared" si="2"/>
        <v>4.0883523338497291E-2</v>
      </c>
      <c r="L53" s="9">
        <f t="shared" si="3"/>
        <v>-7.2918191085877812E-2</v>
      </c>
    </row>
    <row r="54" spans="2:12" x14ac:dyDescent="0.2">
      <c r="B54" s="85" t="s">
        <v>106</v>
      </c>
      <c r="C54" s="86">
        <v>0.63826190712936259</v>
      </c>
      <c r="D54" s="87">
        <v>0.48052742359475475</v>
      </c>
      <c r="E54" s="88">
        <v>10057</v>
      </c>
      <c r="F54" s="89">
        <v>0</v>
      </c>
      <c r="G54" s="5"/>
      <c r="H54" s="85" t="s">
        <v>106</v>
      </c>
      <c r="I54" s="106">
        <v>6.200867080112793E-2</v>
      </c>
      <c r="J54" s="100"/>
      <c r="K54" s="9">
        <f t="shared" si="2"/>
        <v>4.6679746494468426E-2</v>
      </c>
      <c r="L54" s="9">
        <f t="shared" si="3"/>
        <v>-8.2363192069266844E-2</v>
      </c>
    </row>
    <row r="55" spans="2:12" x14ac:dyDescent="0.2">
      <c r="B55" s="85" t="s">
        <v>107</v>
      </c>
      <c r="C55" s="86">
        <v>8.7898975837724977E-2</v>
      </c>
      <c r="D55" s="87">
        <v>0.28316200047371876</v>
      </c>
      <c r="E55" s="88">
        <v>10057</v>
      </c>
      <c r="F55" s="89">
        <v>0</v>
      </c>
      <c r="G55" s="5"/>
      <c r="H55" s="85" t="s">
        <v>107</v>
      </c>
      <c r="I55" s="106">
        <v>8.1788326772421316E-2</v>
      </c>
      <c r="J55" s="100"/>
      <c r="K55" s="9">
        <f t="shared" si="2"/>
        <v>0.2634506624788735</v>
      </c>
      <c r="L55" s="9">
        <f t="shared" si="3"/>
        <v>-2.5388682615428343E-2</v>
      </c>
    </row>
    <row r="56" spans="2:12" x14ac:dyDescent="0.2">
      <c r="B56" s="85" t="s">
        <v>108</v>
      </c>
      <c r="C56" s="86">
        <v>0.25792980013920652</v>
      </c>
      <c r="D56" s="87">
        <v>0.4375169161906225</v>
      </c>
      <c r="E56" s="88">
        <v>10057</v>
      </c>
      <c r="F56" s="89">
        <v>0</v>
      </c>
      <c r="G56" s="5"/>
      <c r="H56" s="85" t="s">
        <v>108</v>
      </c>
      <c r="I56" s="106">
        <v>3.7659955000634383E-2</v>
      </c>
      <c r="J56" s="100"/>
      <c r="K56" s="9">
        <f t="shared" si="2"/>
        <v>6.3874856719581694E-2</v>
      </c>
      <c r="L56" s="9">
        <f t="shared" si="3"/>
        <v>-2.2201712224386296E-2</v>
      </c>
    </row>
    <row r="57" spans="2:12" x14ac:dyDescent="0.2">
      <c r="B57" s="85" t="s">
        <v>109</v>
      </c>
      <c r="C57" s="86">
        <v>6.1648602963110272E-3</v>
      </c>
      <c r="D57" s="87">
        <v>7.8278119978604982E-2</v>
      </c>
      <c r="E57" s="88">
        <v>10057</v>
      </c>
      <c r="F57" s="89">
        <v>0</v>
      </c>
      <c r="G57" s="5"/>
      <c r="H57" s="85" t="s">
        <v>109</v>
      </c>
      <c r="I57" s="106">
        <v>3.1755407688637147E-2</v>
      </c>
      <c r="J57" s="100"/>
      <c r="K57" s="9">
        <f t="shared" si="2"/>
        <v>0.40317319891190789</v>
      </c>
      <c r="L57" s="9">
        <f t="shared" si="3"/>
        <v>-2.5009242954015299E-3</v>
      </c>
    </row>
    <row r="58" spans="2:12" x14ac:dyDescent="0.2">
      <c r="B58" s="85" t="s">
        <v>110</v>
      </c>
      <c r="C58" s="86">
        <v>6.8708362334692255E-2</v>
      </c>
      <c r="D58" s="87">
        <v>0.25297012945967268</v>
      </c>
      <c r="E58" s="88">
        <v>10057</v>
      </c>
      <c r="F58" s="89">
        <v>0</v>
      </c>
      <c r="G58" s="5"/>
      <c r="H58" s="85" t="s">
        <v>110</v>
      </c>
      <c r="I58" s="106">
        <v>7.6920553862409036E-2</v>
      </c>
      <c r="J58" s="100"/>
      <c r="K58" s="9">
        <f t="shared" si="2"/>
        <v>0.2831775780391701</v>
      </c>
      <c r="L58" s="9">
        <f t="shared" si="3"/>
        <v>-2.0892131798533692E-2</v>
      </c>
    </row>
    <row r="59" spans="2:12" x14ac:dyDescent="0.2">
      <c r="B59" s="85" t="s">
        <v>111</v>
      </c>
      <c r="C59" s="86">
        <v>5.916277219846873E-2</v>
      </c>
      <c r="D59" s="87">
        <v>0.23594082698990873</v>
      </c>
      <c r="E59" s="88">
        <v>10057</v>
      </c>
      <c r="F59" s="89">
        <v>0</v>
      </c>
      <c r="G59" s="5"/>
      <c r="H59" s="85" t="s">
        <v>111</v>
      </c>
      <c r="I59" s="106">
        <v>6.4563191641173329E-2</v>
      </c>
      <c r="J59" s="100"/>
      <c r="K59" s="9">
        <f t="shared" si="2"/>
        <v>0.25745206972720547</v>
      </c>
      <c r="L59" s="9">
        <f t="shared" si="3"/>
        <v>-1.6189387178998867E-2</v>
      </c>
    </row>
    <row r="60" spans="2:12" x14ac:dyDescent="0.2">
      <c r="B60" s="85" t="s">
        <v>112</v>
      </c>
      <c r="C60" s="86">
        <v>9.6847966590434514E-2</v>
      </c>
      <c r="D60" s="87">
        <v>0.29576533957171164</v>
      </c>
      <c r="E60" s="88">
        <v>10057</v>
      </c>
      <c r="F60" s="89">
        <v>0</v>
      </c>
      <c r="G60" s="5"/>
      <c r="H60" s="85" t="s">
        <v>112</v>
      </c>
      <c r="I60" s="106">
        <v>8.1170293613788566E-2</v>
      </c>
      <c r="J60" s="100"/>
      <c r="K60" s="9">
        <f t="shared" si="2"/>
        <v>0.24786242984354154</v>
      </c>
      <c r="L60" s="9">
        <f t="shared" si="3"/>
        <v>-2.6579104554399362E-2</v>
      </c>
    </row>
    <row r="61" spans="2:12" x14ac:dyDescent="0.2">
      <c r="B61" s="85" t="s">
        <v>113</v>
      </c>
      <c r="C61" s="86">
        <v>9.9433230585661728E-4</v>
      </c>
      <c r="D61" s="87">
        <v>3.1518921147596607E-2</v>
      </c>
      <c r="E61" s="88">
        <v>10057</v>
      </c>
      <c r="F61" s="89">
        <v>0</v>
      </c>
      <c r="G61" s="5"/>
      <c r="H61" s="85" t="s">
        <v>113</v>
      </c>
      <c r="I61" s="106">
        <v>4.3140003558158899E-3</v>
      </c>
      <c r="J61" s="100"/>
      <c r="K61" s="9">
        <f t="shared" si="2"/>
        <v>0.13673408381312097</v>
      </c>
      <c r="L61" s="9">
        <f t="shared" si="3"/>
        <v>-1.360944399453777E-4</v>
      </c>
    </row>
    <row r="62" spans="2:12" x14ac:dyDescent="0.2">
      <c r="B62" s="85" t="s">
        <v>114</v>
      </c>
      <c r="C62" s="86">
        <v>3.8580093467236752E-2</v>
      </c>
      <c r="D62" s="87">
        <v>0.19260155338578469</v>
      </c>
      <c r="E62" s="88">
        <v>10057</v>
      </c>
      <c r="F62" s="89">
        <v>0</v>
      </c>
      <c r="G62" s="5"/>
      <c r="H62" s="85" t="s">
        <v>114</v>
      </c>
      <c r="I62" s="106">
        <v>7.3184910447887982E-2</v>
      </c>
      <c r="J62" s="100"/>
      <c r="K62" s="9">
        <f t="shared" si="2"/>
        <v>0.36532119562650561</v>
      </c>
      <c r="L62" s="9">
        <f t="shared" si="3"/>
        <v>-1.4659698407599977E-2</v>
      </c>
    </row>
    <row r="63" spans="2:12" x14ac:dyDescent="0.2">
      <c r="B63" s="85" t="s">
        <v>115</v>
      </c>
      <c r="C63" s="86">
        <v>0.12170627423684996</v>
      </c>
      <c r="D63" s="87">
        <v>0.32696251605762389</v>
      </c>
      <c r="E63" s="88">
        <v>10057</v>
      </c>
      <c r="F63" s="89">
        <v>0</v>
      </c>
      <c r="G63" s="5"/>
      <c r="H63" s="85" t="s">
        <v>115</v>
      </c>
      <c r="I63" s="106">
        <v>5.6823442937153253E-2</v>
      </c>
      <c r="J63" s="100"/>
      <c r="K63" s="9">
        <f t="shared" si="2"/>
        <v>0.15264035159053629</v>
      </c>
      <c r="L63" s="9">
        <f t="shared" si="3"/>
        <v>-2.1151566890843024E-2</v>
      </c>
    </row>
    <row r="64" spans="2:12" x14ac:dyDescent="0.2">
      <c r="B64" s="85" t="s">
        <v>116</v>
      </c>
      <c r="C64" s="86">
        <v>0.65466839017599676</v>
      </c>
      <c r="D64" s="87">
        <v>0.47549991687778648</v>
      </c>
      <c r="E64" s="88">
        <v>10057</v>
      </c>
      <c r="F64" s="89">
        <v>0</v>
      </c>
      <c r="G64" s="5"/>
      <c r="H64" s="85" t="s">
        <v>116</v>
      </c>
      <c r="I64" s="106">
        <v>6.01715128632897E-2</v>
      </c>
      <c r="J64" s="100"/>
      <c r="K64" s="9">
        <f t="shared" si="2"/>
        <v>4.3699535299742701E-2</v>
      </c>
      <c r="L64" s="9">
        <f t="shared" si="3"/>
        <v>-8.2844152149008324E-2</v>
      </c>
    </row>
    <row r="65" spans="2:12" x14ac:dyDescent="0.2">
      <c r="B65" s="85" t="s">
        <v>117</v>
      </c>
      <c r="C65" s="86">
        <v>0.14248781942925323</v>
      </c>
      <c r="D65" s="87">
        <v>0.34956714834927127</v>
      </c>
      <c r="E65" s="88">
        <v>10057</v>
      </c>
      <c r="F65" s="89">
        <v>0</v>
      </c>
      <c r="G65" s="5"/>
      <c r="H65" s="85" t="s">
        <v>117</v>
      </c>
      <c r="I65" s="106">
        <v>3.4048911639395919E-2</v>
      </c>
      <c r="J65" s="100"/>
      <c r="K65" s="9">
        <f t="shared" si="2"/>
        <v>8.352431458114716E-2</v>
      </c>
      <c r="L65" s="9">
        <f t="shared" si="3"/>
        <v>-1.3878750324070486E-2</v>
      </c>
    </row>
    <row r="66" spans="2:12" x14ac:dyDescent="0.2">
      <c r="B66" s="85" t="s">
        <v>118</v>
      </c>
      <c r="C66" s="86">
        <v>1.789798150541911E-2</v>
      </c>
      <c r="D66" s="87">
        <v>0.1325872985589685</v>
      </c>
      <c r="E66" s="88">
        <v>10057</v>
      </c>
      <c r="F66" s="89">
        <v>0</v>
      </c>
      <c r="G66" s="5"/>
      <c r="H66" s="85" t="s">
        <v>118</v>
      </c>
      <c r="I66" s="106">
        <v>3.9944737608518466E-2</v>
      </c>
      <c r="J66" s="100"/>
      <c r="K66" s="9">
        <f t="shared" si="0"/>
        <v>0.29587907635145638</v>
      </c>
      <c r="L66" s="9">
        <f t="shared" si="1"/>
        <v>-5.39214677971673E-3</v>
      </c>
    </row>
    <row r="67" spans="2:12" x14ac:dyDescent="0.2">
      <c r="B67" s="85" t="s">
        <v>119</v>
      </c>
      <c r="C67" s="86">
        <v>1.9886646117132345E-4</v>
      </c>
      <c r="D67" s="87">
        <v>1.4101300836101151E-2</v>
      </c>
      <c r="E67" s="88">
        <v>10057</v>
      </c>
      <c r="F67" s="89">
        <v>0</v>
      </c>
      <c r="G67" s="5"/>
      <c r="H67" s="85" t="s">
        <v>119</v>
      </c>
      <c r="I67" s="106">
        <v>2.1264853524232642E-3</v>
      </c>
      <c r="J67" s="100"/>
      <c r="K67" s="9">
        <f t="shared" si="0"/>
        <v>0.15077066226142066</v>
      </c>
      <c r="L67" s="9">
        <f t="shared" si="1"/>
        <v>-2.9989191896851444E-5</v>
      </c>
    </row>
    <row r="68" spans="2:12" x14ac:dyDescent="0.2">
      <c r="B68" s="85" t="s">
        <v>120</v>
      </c>
      <c r="C68" s="86">
        <v>4.9716615292830866E-3</v>
      </c>
      <c r="D68" s="87">
        <v>7.0338012841357017E-2</v>
      </c>
      <c r="E68" s="88">
        <v>10057</v>
      </c>
      <c r="F68" s="89">
        <v>0</v>
      </c>
      <c r="G68" s="5"/>
      <c r="H68" s="85" t="s">
        <v>120</v>
      </c>
      <c r="I68" s="106">
        <v>3.9441385293390183E-2</v>
      </c>
      <c r="J68" s="100"/>
      <c r="K68" s="9">
        <f t="shared" si="0"/>
        <v>0.55795286915455966</v>
      </c>
      <c r="L68" s="9">
        <f t="shared" si="1"/>
        <v>-2.7878128767590666E-3</v>
      </c>
    </row>
    <row r="69" spans="2:12" x14ac:dyDescent="0.2">
      <c r="B69" s="85" t="s">
        <v>121</v>
      </c>
      <c r="C69" s="86">
        <v>2.9829969175698522E-4</v>
      </c>
      <c r="D69" s="87">
        <v>1.7269637056225019E-2</v>
      </c>
      <c r="E69" s="88">
        <v>10057</v>
      </c>
      <c r="F69" s="89">
        <v>0</v>
      </c>
      <c r="G69" s="5"/>
      <c r="H69" s="85" t="s">
        <v>121</v>
      </c>
      <c r="I69" s="106">
        <v>3.540688311060333E-3</v>
      </c>
      <c r="J69" s="100"/>
      <c r="K69" s="9">
        <f t="shared" si="0"/>
        <v>0.2049627397092656</v>
      </c>
      <c r="L69" s="9">
        <f t="shared" si="1"/>
        <v>-6.115856565822527E-5</v>
      </c>
    </row>
    <row r="70" spans="2:12" x14ac:dyDescent="0.2">
      <c r="B70" s="85" t="s">
        <v>122</v>
      </c>
      <c r="C70" s="86">
        <v>1.4914984587849258E-3</v>
      </c>
      <c r="D70" s="87">
        <v>3.8593030318600813E-2</v>
      </c>
      <c r="E70" s="88">
        <v>10057</v>
      </c>
      <c r="F70" s="89">
        <v>0</v>
      </c>
      <c r="G70" s="5"/>
      <c r="H70" s="85" t="s">
        <v>122</v>
      </c>
      <c r="I70" s="106">
        <v>3.0398283134349569E-3</v>
      </c>
      <c r="J70" s="100"/>
      <c r="K70" s="9">
        <f t="shared" si="0"/>
        <v>7.8648771271209741E-2</v>
      </c>
      <c r="L70" s="9">
        <f t="shared" si="1"/>
        <v>-1.1747974199045469E-4</v>
      </c>
    </row>
    <row r="71" spans="2:12" x14ac:dyDescent="0.2">
      <c r="B71" s="85" t="s">
        <v>123</v>
      </c>
      <c r="C71" s="86">
        <v>2.2869643034702201E-3</v>
      </c>
      <c r="D71" s="87">
        <v>4.7769875449899073E-2</v>
      </c>
      <c r="E71" s="88">
        <v>10057</v>
      </c>
      <c r="F71" s="89">
        <v>0</v>
      </c>
      <c r="G71" s="5"/>
      <c r="H71" s="85" t="s">
        <v>123</v>
      </c>
      <c r="I71" s="106">
        <v>1.2415835203087661E-2</v>
      </c>
      <c r="J71" s="100"/>
      <c r="K71" s="9">
        <f t="shared" si="0"/>
        <v>0.25931490326308992</v>
      </c>
      <c r="L71" s="9">
        <f t="shared" si="1"/>
        <v>-5.9440330626380996E-4</v>
      </c>
    </row>
    <row r="72" spans="2:12" x14ac:dyDescent="0.2">
      <c r="B72" s="85" t="s">
        <v>124</v>
      </c>
      <c r="C72" s="86">
        <v>0.45987869145868548</v>
      </c>
      <c r="D72" s="87">
        <v>0.49841246102503928</v>
      </c>
      <c r="E72" s="88">
        <v>10057</v>
      </c>
      <c r="F72" s="89">
        <v>0</v>
      </c>
      <c r="G72" s="5"/>
      <c r="H72" s="85" t="s">
        <v>124</v>
      </c>
      <c r="I72" s="106">
        <v>5.3840055420785606E-2</v>
      </c>
      <c r="J72" s="100"/>
      <c r="K72" s="9">
        <f t="shared" ref="K72:K103" si="4">((1-C72)/D72)*I72</f>
        <v>5.8345574117479156E-2</v>
      </c>
      <c r="L72" s="9">
        <f t="shared" ref="L72:L103" si="5">((0-C72)/D72)*I72</f>
        <v>-4.9677518463428029E-2</v>
      </c>
    </row>
    <row r="73" spans="2:12" x14ac:dyDescent="0.2">
      <c r="B73" s="85" t="s">
        <v>125</v>
      </c>
      <c r="C73" s="86">
        <v>0.76663020781545188</v>
      </c>
      <c r="D73" s="87">
        <v>0.42299659984777005</v>
      </c>
      <c r="E73" s="88">
        <v>10057</v>
      </c>
      <c r="F73" s="89">
        <v>0</v>
      </c>
      <c r="G73" s="5"/>
      <c r="H73" s="85" t="s">
        <v>125</v>
      </c>
      <c r="I73" s="106">
        <v>-9.2250963415080031E-2</v>
      </c>
      <c r="J73" s="100"/>
      <c r="K73" s="9">
        <f t="shared" si="4"/>
        <v>-5.0895416579588078E-2</v>
      </c>
      <c r="L73" s="9">
        <f t="shared" si="5"/>
        <v>0.16719372042122876</v>
      </c>
    </row>
    <row r="74" spans="2:12" x14ac:dyDescent="0.2">
      <c r="B74" s="85" t="s">
        <v>126</v>
      </c>
      <c r="C74" s="86">
        <v>2.3863975340558813E-3</v>
      </c>
      <c r="D74" s="87">
        <v>4.8794870482053741E-2</v>
      </c>
      <c r="E74" s="88">
        <v>10057</v>
      </c>
      <c r="F74" s="89">
        <v>0</v>
      </c>
      <c r="G74" s="5"/>
      <c r="H74" s="85" t="s">
        <v>126</v>
      </c>
      <c r="I74" s="106">
        <v>1.7638783288461131E-3</v>
      </c>
      <c r="J74" s="100"/>
      <c r="K74" s="9">
        <f t="shared" si="4"/>
        <v>3.6062581918297511E-2</v>
      </c>
      <c r="L74" s="9">
        <f t="shared" si="5"/>
        <v>-8.6265520386638107E-5</v>
      </c>
    </row>
    <row r="75" spans="2:12" x14ac:dyDescent="0.2">
      <c r="B75" s="85" t="s">
        <v>127</v>
      </c>
      <c r="C75" s="86">
        <v>1.5113851049020582E-2</v>
      </c>
      <c r="D75" s="87">
        <v>0.12201189617544786</v>
      </c>
      <c r="E75" s="88">
        <v>10057</v>
      </c>
      <c r="F75" s="89">
        <v>0</v>
      </c>
      <c r="G75" s="5"/>
      <c r="H75" s="85" t="s">
        <v>127</v>
      </c>
      <c r="I75" s="106">
        <v>3.9481283310730071E-3</v>
      </c>
      <c r="J75" s="100"/>
      <c r="K75" s="9">
        <f t="shared" si="4"/>
        <v>3.1869490020574036E-2</v>
      </c>
      <c r="L75" s="9">
        <f t="shared" si="5"/>
        <v>-4.8906234054793074E-4</v>
      </c>
    </row>
    <row r="76" spans="2:12" ht="24" x14ac:dyDescent="0.2">
      <c r="B76" s="85" t="s">
        <v>128</v>
      </c>
      <c r="C76" s="86">
        <v>6.1648602963110272E-3</v>
      </c>
      <c r="D76" s="87">
        <v>7.8278119978607674E-2</v>
      </c>
      <c r="E76" s="88">
        <v>10057</v>
      </c>
      <c r="F76" s="89">
        <v>0</v>
      </c>
      <c r="G76" s="5"/>
      <c r="H76" s="85" t="s">
        <v>128</v>
      </c>
      <c r="I76" s="106">
        <v>3.4840705998072492E-2</v>
      </c>
      <c r="J76" s="100"/>
      <c r="K76" s="9">
        <f t="shared" si="4"/>
        <v>0.44234478194458826</v>
      </c>
      <c r="L76" s="9">
        <f t="shared" si="5"/>
        <v>-2.7439096028578761E-3</v>
      </c>
    </row>
    <row r="77" spans="2:12" x14ac:dyDescent="0.2">
      <c r="B77" s="85" t="s">
        <v>129</v>
      </c>
      <c r="C77" s="86">
        <v>0.20970468330516059</v>
      </c>
      <c r="D77" s="87">
        <v>0.40711805373470539</v>
      </c>
      <c r="E77" s="88">
        <v>10057</v>
      </c>
      <c r="F77" s="89">
        <v>0</v>
      </c>
      <c r="G77" s="5"/>
      <c r="H77" s="85" t="s">
        <v>129</v>
      </c>
      <c r="I77" s="106">
        <v>8.7755361685984384E-2</v>
      </c>
      <c r="J77" s="100"/>
      <c r="K77" s="9">
        <f t="shared" si="4"/>
        <v>0.17035022328066102</v>
      </c>
      <c r="L77" s="9">
        <f t="shared" si="5"/>
        <v>-4.5202393167955976E-2</v>
      </c>
    </row>
    <row r="78" spans="2:12" x14ac:dyDescent="0.2">
      <c r="B78" s="85" t="s">
        <v>131</v>
      </c>
      <c r="C78" s="86">
        <v>2.9829969175698516E-4</v>
      </c>
      <c r="D78" s="87">
        <v>1.7269637056225379E-2</v>
      </c>
      <c r="E78" s="88">
        <v>10057</v>
      </c>
      <c r="F78" s="89">
        <v>0</v>
      </c>
      <c r="G78" s="5"/>
      <c r="H78" s="85" t="s">
        <v>131</v>
      </c>
      <c r="I78" s="106">
        <v>-2.6314786267951805E-3</v>
      </c>
      <c r="J78" s="100"/>
      <c r="K78" s="9">
        <f t="shared" si="4"/>
        <v>-0.15233057006161149</v>
      </c>
      <c r="L78" s="9">
        <f t="shared" si="5"/>
        <v>4.5453720925485826E-5</v>
      </c>
    </row>
    <row r="79" spans="2:12" x14ac:dyDescent="0.2">
      <c r="B79" s="85" t="s">
        <v>132</v>
      </c>
      <c r="C79" s="86">
        <v>5.9659938351397032E-4</v>
      </c>
      <c r="D79" s="87">
        <v>2.4419310903422056E-2</v>
      </c>
      <c r="E79" s="88">
        <v>10057</v>
      </c>
      <c r="F79" s="89">
        <v>0</v>
      </c>
      <c r="G79" s="5"/>
      <c r="H79" s="85" t="s">
        <v>132</v>
      </c>
      <c r="I79" s="106">
        <v>-2.4581737193534988E-3</v>
      </c>
      <c r="J79" s="100"/>
      <c r="K79" s="9">
        <f t="shared" si="4"/>
        <v>-0.10060509832338005</v>
      </c>
      <c r="L79" s="9">
        <f t="shared" si="5"/>
        <v>6.0056769469732386E-5</v>
      </c>
    </row>
    <row r="80" spans="2:12" x14ac:dyDescent="0.2">
      <c r="B80" s="85" t="s">
        <v>133</v>
      </c>
      <c r="C80" s="86">
        <v>0.60375857611613803</v>
      </c>
      <c r="D80" s="87">
        <v>0.48914000866120716</v>
      </c>
      <c r="E80" s="88">
        <v>10057</v>
      </c>
      <c r="F80" s="89">
        <v>0</v>
      </c>
      <c r="G80" s="5"/>
      <c r="H80" s="85" t="s">
        <v>133</v>
      </c>
      <c r="I80" s="106">
        <v>3.6171592143495003E-2</v>
      </c>
      <c r="J80" s="100"/>
      <c r="K80" s="9">
        <f t="shared" si="4"/>
        <v>2.9301800959430444E-2</v>
      </c>
      <c r="L80" s="9">
        <f t="shared" si="5"/>
        <v>-4.4647562214720618E-2</v>
      </c>
    </row>
    <row r="81" spans="2:12" x14ac:dyDescent="0.2">
      <c r="B81" s="85" t="s">
        <v>134</v>
      </c>
      <c r="C81" s="86">
        <v>3.977329223426469E-4</v>
      </c>
      <c r="D81" s="87">
        <v>1.9940267474039288E-2</v>
      </c>
      <c r="E81" s="88">
        <v>10057</v>
      </c>
      <c r="F81" s="89">
        <v>0</v>
      </c>
      <c r="G81" s="5"/>
      <c r="H81" s="85" t="s">
        <v>134</v>
      </c>
      <c r="I81" s="106">
        <v>2.4413712664964147E-3</v>
      </c>
      <c r="J81" s="100"/>
      <c r="K81" s="9">
        <f t="shared" si="4"/>
        <v>0.12238553248823182</v>
      </c>
      <c r="L81" s="9">
        <f t="shared" si="5"/>
        <v>-4.8696123540527928E-5</v>
      </c>
    </row>
    <row r="82" spans="2:12" x14ac:dyDescent="0.2">
      <c r="B82" s="85" t="s">
        <v>135</v>
      </c>
      <c r="C82" s="86">
        <v>0.38967883066520825</v>
      </c>
      <c r="D82" s="87">
        <v>0.48770164042975322</v>
      </c>
      <c r="E82" s="88">
        <v>10057</v>
      </c>
      <c r="F82" s="89">
        <v>0</v>
      </c>
      <c r="G82" s="5"/>
      <c r="H82" s="85" t="s">
        <v>135</v>
      </c>
      <c r="I82" s="106">
        <v>-3.6460908656083396E-2</v>
      </c>
      <c r="J82" s="100"/>
      <c r="K82" s="9">
        <f t="shared" si="4"/>
        <v>-4.5628028616801562E-2</v>
      </c>
      <c r="L82" s="9">
        <f t="shared" si="5"/>
        <v>2.9132656264132504E-2</v>
      </c>
    </row>
    <row r="83" spans="2:12" x14ac:dyDescent="0.2">
      <c r="B83" s="85" t="s">
        <v>136</v>
      </c>
      <c r="C83" s="86">
        <v>1.5909316893705874E-3</v>
      </c>
      <c r="D83" s="87">
        <v>3.9856725671360352E-2</v>
      </c>
      <c r="E83" s="88">
        <v>10057</v>
      </c>
      <c r="F83" s="89">
        <v>0</v>
      </c>
      <c r="G83" s="5"/>
      <c r="H83" s="85" t="s">
        <v>136</v>
      </c>
      <c r="I83" s="106">
        <v>2.5549385003162412E-3</v>
      </c>
      <c r="J83" s="100"/>
      <c r="K83" s="9">
        <f t="shared" si="4"/>
        <v>6.4001087011637384E-2</v>
      </c>
      <c r="L83" s="9">
        <f t="shared" si="5"/>
        <v>-1.0198360643224757E-4</v>
      </c>
    </row>
    <row r="84" spans="2:12" x14ac:dyDescent="0.2">
      <c r="B84" s="85" t="s">
        <v>137</v>
      </c>
      <c r="C84" s="86">
        <v>2.2869643034702197E-3</v>
      </c>
      <c r="D84" s="87">
        <v>4.7769875449906553E-2</v>
      </c>
      <c r="E84" s="88">
        <v>10057</v>
      </c>
      <c r="F84" s="89">
        <v>0</v>
      </c>
      <c r="G84" s="5"/>
      <c r="H84" s="85" t="s">
        <v>137</v>
      </c>
      <c r="I84" s="106">
        <v>3.9543993996063957E-3</v>
      </c>
      <c r="J84" s="100"/>
      <c r="K84" s="9">
        <f t="shared" si="4"/>
        <v>8.2590875361923305E-2</v>
      </c>
      <c r="L84" s="9">
        <f t="shared" si="5"/>
        <v>-1.8931534117243729E-4</v>
      </c>
    </row>
    <row r="85" spans="2:12" x14ac:dyDescent="0.2">
      <c r="B85" s="85" t="s">
        <v>138</v>
      </c>
      <c r="C85" s="86">
        <v>4.3750621457691163E-3</v>
      </c>
      <c r="D85" s="87">
        <v>6.6002682849681304E-2</v>
      </c>
      <c r="E85" s="88">
        <v>10057</v>
      </c>
      <c r="F85" s="89">
        <v>0</v>
      </c>
      <c r="G85" s="5"/>
      <c r="H85" s="85" t="s">
        <v>138</v>
      </c>
      <c r="I85" s="106">
        <v>-5.3561625958888255E-3</v>
      </c>
      <c r="J85" s="100"/>
      <c r="K85" s="9">
        <f t="shared" si="4"/>
        <v>-8.0795640744090111E-2</v>
      </c>
      <c r="L85" s="9">
        <f t="shared" si="5"/>
        <v>3.5503926822530359E-4</v>
      </c>
    </row>
    <row r="86" spans="2:12" x14ac:dyDescent="0.2">
      <c r="B86" s="85" t="s">
        <v>139</v>
      </c>
      <c r="C86" s="86">
        <v>0.19986079347718005</v>
      </c>
      <c r="D86" s="87">
        <v>0.399915440185803</v>
      </c>
      <c r="E86" s="88">
        <v>10057</v>
      </c>
      <c r="F86" s="89">
        <v>0</v>
      </c>
      <c r="G86" s="5"/>
      <c r="H86" s="85" t="s">
        <v>139</v>
      </c>
      <c r="I86" s="106">
        <v>-3.0669808312366965E-2</v>
      </c>
      <c r="J86" s="100"/>
      <c r="K86" s="9">
        <f t="shared" si="4"/>
        <v>-6.136326238332486E-2</v>
      </c>
      <c r="L86" s="9">
        <f t="shared" si="5"/>
        <v>1.5327470782960479E-2</v>
      </c>
    </row>
    <row r="87" spans="2:12" x14ac:dyDescent="0.2">
      <c r="B87" s="85" t="s">
        <v>140</v>
      </c>
      <c r="C87" s="86">
        <v>1.1931987670279406E-2</v>
      </c>
      <c r="D87" s="87">
        <v>0.10858539375363729</v>
      </c>
      <c r="E87" s="88">
        <v>10057</v>
      </c>
      <c r="F87" s="89">
        <v>0</v>
      </c>
      <c r="G87" s="5"/>
      <c r="H87" s="85" t="s">
        <v>140</v>
      </c>
      <c r="I87" s="106">
        <v>-6.9129271266377594E-3</v>
      </c>
      <c r="J87" s="100"/>
      <c r="K87" s="9">
        <f t="shared" si="4"/>
        <v>-6.2903876196225325E-2</v>
      </c>
      <c r="L87" s="9">
        <f t="shared" si="5"/>
        <v>7.5963219719704504E-4</v>
      </c>
    </row>
    <row r="88" spans="2:12" x14ac:dyDescent="0.2">
      <c r="B88" s="85" t="s">
        <v>141</v>
      </c>
      <c r="C88" s="86">
        <v>0.40250571741075869</v>
      </c>
      <c r="D88" s="87">
        <v>0.49042714078828897</v>
      </c>
      <c r="E88" s="88">
        <v>10057</v>
      </c>
      <c r="F88" s="89">
        <v>0</v>
      </c>
      <c r="G88" s="5"/>
      <c r="H88" s="85" t="s">
        <v>141</v>
      </c>
      <c r="I88" s="106">
        <v>-4.6725219849578281E-2</v>
      </c>
      <c r="J88" s="100"/>
      <c r="K88" s="9">
        <f t="shared" si="4"/>
        <v>-5.6925992448081532E-2</v>
      </c>
      <c r="L88" s="9">
        <f t="shared" si="5"/>
        <v>3.8348546751511732E-2</v>
      </c>
    </row>
    <row r="89" spans="2:12" x14ac:dyDescent="0.2">
      <c r="B89" s="85" t="s">
        <v>142</v>
      </c>
      <c r="C89" s="86">
        <v>2.8935070100427562E-2</v>
      </c>
      <c r="D89" s="87">
        <v>0.16763241319844394</v>
      </c>
      <c r="E89" s="88">
        <v>10057</v>
      </c>
      <c r="F89" s="89">
        <v>0</v>
      </c>
      <c r="G89" s="5"/>
      <c r="H89" s="85" t="s">
        <v>142</v>
      </c>
      <c r="I89" s="106">
        <v>-6.9893622375808481E-3</v>
      </c>
      <c r="J89" s="100"/>
      <c r="K89" s="9">
        <f t="shared" si="4"/>
        <v>-4.0488139625148384E-2</v>
      </c>
      <c r="L89" s="9">
        <f t="shared" si="5"/>
        <v>1.2064354526846385E-3</v>
      </c>
    </row>
    <row r="90" spans="2:12" x14ac:dyDescent="0.2">
      <c r="B90" s="85" t="s">
        <v>143</v>
      </c>
      <c r="C90" s="86">
        <v>6.3438401113652176E-2</v>
      </c>
      <c r="D90" s="87">
        <v>0.24376193035068897</v>
      </c>
      <c r="E90" s="88">
        <v>10057</v>
      </c>
      <c r="F90" s="89">
        <v>0</v>
      </c>
      <c r="G90" s="5"/>
      <c r="H90" s="85" t="s">
        <v>143</v>
      </c>
      <c r="I90" s="106">
        <v>1.1843997582758227E-2</v>
      </c>
      <c r="J90" s="100"/>
      <c r="K90" s="9">
        <f t="shared" si="4"/>
        <v>4.550601194105916E-2</v>
      </c>
      <c r="L90" s="9">
        <f t="shared" si="5"/>
        <v>-3.0823692131219599E-3</v>
      </c>
    </row>
    <row r="91" spans="2:12" x14ac:dyDescent="0.2">
      <c r="B91" s="85" t="s">
        <v>144</v>
      </c>
      <c r="C91" s="86">
        <v>6.5625932186536744E-3</v>
      </c>
      <c r="D91" s="87">
        <v>8.0747593839423093E-2</v>
      </c>
      <c r="E91" s="88">
        <v>10057</v>
      </c>
      <c r="F91" s="89">
        <v>0</v>
      </c>
      <c r="G91" s="5"/>
      <c r="H91" s="85" t="s">
        <v>144</v>
      </c>
      <c r="I91" s="106">
        <v>1.0524372541750593E-2</v>
      </c>
      <c r="J91" s="100"/>
      <c r="K91" s="9">
        <f t="shared" si="4"/>
        <v>0.12948132407102092</v>
      </c>
      <c r="L91" s="9">
        <f t="shared" si="5"/>
        <v>-8.5534655076442625E-4</v>
      </c>
    </row>
    <row r="92" spans="2:12" x14ac:dyDescent="0.2">
      <c r="B92" s="85" t="s">
        <v>145</v>
      </c>
      <c r="C92" s="86">
        <v>1.3622352590235656E-2</v>
      </c>
      <c r="D92" s="87">
        <v>0.11592290669172121</v>
      </c>
      <c r="E92" s="88">
        <v>10057</v>
      </c>
      <c r="F92" s="89">
        <v>0</v>
      </c>
      <c r="G92" s="5"/>
      <c r="H92" s="85" t="s">
        <v>145</v>
      </c>
      <c r="I92" s="106">
        <v>2.6667642807582118E-2</v>
      </c>
      <c r="J92" s="100"/>
      <c r="K92" s="9">
        <f t="shared" si="4"/>
        <v>0.22691258807423723</v>
      </c>
      <c r="L92" s="9">
        <f t="shared" si="5"/>
        <v>-3.1337726377188E-3</v>
      </c>
    </row>
    <row r="93" spans="2:12" x14ac:dyDescent="0.2">
      <c r="B93" s="85" t="s">
        <v>146</v>
      </c>
      <c r="C93" s="86">
        <v>1.0738788903251466E-2</v>
      </c>
      <c r="D93" s="87">
        <v>0.10307533044750808</v>
      </c>
      <c r="E93" s="88">
        <v>10057</v>
      </c>
      <c r="F93" s="89">
        <v>0</v>
      </c>
      <c r="G93" s="5"/>
      <c r="H93" s="85" t="s">
        <v>146</v>
      </c>
      <c r="I93" s="106">
        <v>3.2768308227115496E-2</v>
      </c>
      <c r="J93" s="100"/>
      <c r="K93" s="9">
        <f t="shared" si="4"/>
        <v>0.31449247983595979</v>
      </c>
      <c r="L93" s="9">
        <f t="shared" si="5"/>
        <v>-3.4139298243324608E-3</v>
      </c>
    </row>
    <row r="94" spans="2:12" x14ac:dyDescent="0.2">
      <c r="B94" s="85" t="s">
        <v>147</v>
      </c>
      <c r="C94" s="86">
        <v>2.4858307646415433E-3</v>
      </c>
      <c r="D94" s="87">
        <v>4.9798574219751618E-2</v>
      </c>
      <c r="E94" s="88">
        <v>10057</v>
      </c>
      <c r="F94" s="89">
        <v>0</v>
      </c>
      <c r="G94" s="5"/>
      <c r="H94" s="85" t="s">
        <v>147</v>
      </c>
      <c r="I94" s="106">
        <v>1.1204966184620314E-2</v>
      </c>
      <c r="J94" s="100"/>
      <c r="K94" s="9">
        <f t="shared" si="4"/>
        <v>0.22444643667184824</v>
      </c>
      <c r="L94" s="9">
        <f t="shared" si="5"/>
        <v>-5.5932624768702222E-4</v>
      </c>
    </row>
    <row r="95" spans="2:12" x14ac:dyDescent="0.2">
      <c r="B95" s="85" t="s">
        <v>148</v>
      </c>
      <c r="C95" s="86">
        <v>0.24758874415829771</v>
      </c>
      <c r="D95" s="87">
        <v>0.4316330421081907</v>
      </c>
      <c r="E95" s="88">
        <v>10057</v>
      </c>
      <c r="F95" s="89">
        <v>0</v>
      </c>
      <c r="G95" s="5"/>
      <c r="H95" s="85" t="s">
        <v>148</v>
      </c>
      <c r="I95" s="106">
        <v>6.1210048899696189E-2</v>
      </c>
      <c r="J95" s="100"/>
      <c r="K95" s="9">
        <f t="shared" si="4"/>
        <v>0.10669973164660665</v>
      </c>
      <c r="L95" s="9">
        <f t="shared" si="5"/>
        <v>-3.5110655715613927E-2</v>
      </c>
    </row>
    <row r="96" spans="2:12" x14ac:dyDescent="0.2">
      <c r="B96" s="85" t="s">
        <v>149</v>
      </c>
      <c r="C96" s="86">
        <v>7.556925524510291E-3</v>
      </c>
      <c r="D96" s="87">
        <v>8.6605797764686493E-2</v>
      </c>
      <c r="E96" s="88">
        <v>10057</v>
      </c>
      <c r="F96" s="89">
        <v>0</v>
      </c>
      <c r="G96" s="5"/>
      <c r="H96" s="85" t="s">
        <v>149</v>
      </c>
      <c r="I96" s="106">
        <v>2.8389325620569645E-3</v>
      </c>
      <c r="J96" s="100"/>
      <c r="K96" s="9">
        <f t="shared" si="4"/>
        <v>3.2532221084917018E-2</v>
      </c>
      <c r="L96" s="9">
        <f t="shared" si="5"/>
        <v>-2.4771553977093408E-4</v>
      </c>
    </row>
    <row r="97" spans="2:13" x14ac:dyDescent="0.2">
      <c r="B97" s="85" t="s">
        <v>150</v>
      </c>
      <c r="C97" s="86">
        <v>3.977329223426469E-4</v>
      </c>
      <c r="D97" s="87">
        <v>1.9940267474039115E-2</v>
      </c>
      <c r="E97" s="88">
        <v>10057</v>
      </c>
      <c r="F97" s="89">
        <v>0</v>
      </c>
      <c r="G97" s="5"/>
      <c r="H97" s="85" t="s">
        <v>150</v>
      </c>
      <c r="I97" s="106">
        <v>1.3232633135610336E-3</v>
      </c>
      <c r="J97" s="100"/>
      <c r="K97" s="9">
        <f t="shared" si="4"/>
        <v>6.633496816922925E-2</v>
      </c>
      <c r="L97" s="9">
        <f t="shared" si="5"/>
        <v>-2.6394098545401076E-5</v>
      </c>
    </row>
    <row r="98" spans="2:13" x14ac:dyDescent="0.2">
      <c r="B98" s="85" t="s">
        <v>151</v>
      </c>
      <c r="C98" s="86">
        <v>2.644923933578602E-2</v>
      </c>
      <c r="D98" s="87">
        <v>0.1604750376305748</v>
      </c>
      <c r="E98" s="88">
        <v>10057</v>
      </c>
      <c r="F98" s="89">
        <v>0</v>
      </c>
      <c r="G98" s="5"/>
      <c r="H98" s="85" t="s">
        <v>151</v>
      </c>
      <c r="I98" s="106">
        <v>5.618514662664504E-2</v>
      </c>
      <c r="J98" s="100"/>
      <c r="K98" s="9">
        <f t="shared" si="4"/>
        <v>0.3408573261239668</v>
      </c>
      <c r="L98" s="9">
        <f t="shared" si="5"/>
        <v>-9.2603461085665559E-3</v>
      </c>
    </row>
    <row r="99" spans="2:13" x14ac:dyDescent="0.2">
      <c r="B99" s="85" t="s">
        <v>152</v>
      </c>
      <c r="C99" s="86">
        <v>0.56507904941831555</v>
      </c>
      <c r="D99" s="87">
        <v>0.49577127482008698</v>
      </c>
      <c r="E99" s="88">
        <v>10057</v>
      </c>
      <c r="F99" s="89">
        <v>0</v>
      </c>
      <c r="G99" s="5"/>
      <c r="H99" s="85" t="s">
        <v>152</v>
      </c>
      <c r="I99" s="106">
        <v>1.2437323712681424E-2</v>
      </c>
      <c r="J99" s="100"/>
      <c r="K99" s="9">
        <f t="shared" si="4"/>
        <v>1.0910782706752265E-2</v>
      </c>
      <c r="L99" s="9">
        <f t="shared" si="5"/>
        <v>-1.4176035236047808E-2</v>
      </c>
    </row>
    <row r="100" spans="2:13" x14ac:dyDescent="0.2">
      <c r="B100" s="85" t="s">
        <v>51</v>
      </c>
      <c r="C100" s="86">
        <v>0.74047926817142296</v>
      </c>
      <c r="D100" s="87">
        <v>0.43839346657555334</v>
      </c>
      <c r="E100" s="88">
        <v>10057</v>
      </c>
      <c r="F100" s="89">
        <v>0</v>
      </c>
      <c r="G100" s="5"/>
      <c r="H100" s="85" t="s">
        <v>51</v>
      </c>
      <c r="I100" s="106">
        <v>1.1474405958101418E-2</v>
      </c>
      <c r="J100" s="100"/>
      <c r="K100" s="9">
        <f t="shared" si="4"/>
        <v>6.7926336922985572E-3</v>
      </c>
      <c r="L100" s="9">
        <f t="shared" si="5"/>
        <v>-1.9381127627029641E-2</v>
      </c>
    </row>
    <row r="101" spans="2:13" x14ac:dyDescent="0.2">
      <c r="B101" s="85" t="s">
        <v>52</v>
      </c>
      <c r="C101" s="90">
        <v>1.7479367604653475</v>
      </c>
      <c r="D101" s="91">
        <v>1.066784423556383</v>
      </c>
      <c r="E101" s="88">
        <v>10057</v>
      </c>
      <c r="F101" s="89">
        <v>0</v>
      </c>
      <c r="G101" s="5"/>
      <c r="H101" s="85" t="s">
        <v>52</v>
      </c>
      <c r="I101" s="106">
        <v>-3.0302530828858136E-2</v>
      </c>
      <c r="J101" s="100"/>
      <c r="K101" s="9"/>
      <c r="L101" s="9"/>
      <c r="M101" s="2" t="str">
        <f>"((memsleep-"&amp;C101&amp;")/"&amp;D101&amp;")*("&amp;I101&amp;")"</f>
        <v>((memsleep-1.74793676046535)/1.06678442355638)*(-0.0303025308288581)</v>
      </c>
    </row>
    <row r="102" spans="2:13" x14ac:dyDescent="0.2">
      <c r="B102" s="85" t="s">
        <v>155</v>
      </c>
      <c r="C102" s="92">
        <v>0.1628716316993139</v>
      </c>
      <c r="D102" s="93">
        <v>0.36926687071213044</v>
      </c>
      <c r="E102" s="88">
        <v>10057</v>
      </c>
      <c r="F102" s="89">
        <v>0</v>
      </c>
      <c r="G102" s="5"/>
      <c r="H102" s="85" t="s">
        <v>155</v>
      </c>
      <c r="I102" s="106">
        <v>1.0639942437800379E-2</v>
      </c>
      <c r="J102" s="100"/>
      <c r="K102" s="9">
        <f t="shared" si="4"/>
        <v>2.412076023660592E-2</v>
      </c>
      <c r="L102" s="9">
        <f t="shared" si="5"/>
        <v>-4.6929332780093237E-3</v>
      </c>
    </row>
    <row r="103" spans="2:13" x14ac:dyDescent="0.2">
      <c r="B103" s="85" t="s">
        <v>156</v>
      </c>
      <c r="C103" s="92">
        <v>1.1931987670279406E-3</v>
      </c>
      <c r="D103" s="93">
        <v>3.4523811457561254E-2</v>
      </c>
      <c r="E103" s="88">
        <v>10057</v>
      </c>
      <c r="F103" s="89">
        <v>0</v>
      </c>
      <c r="G103" s="5"/>
      <c r="H103" s="85" t="s">
        <v>156</v>
      </c>
      <c r="I103" s="106">
        <v>7.9656855738117691E-3</v>
      </c>
      <c r="J103" s="100"/>
      <c r="K103" s="9">
        <f t="shared" si="4"/>
        <v>0.23045488292585484</v>
      </c>
      <c r="L103" s="9">
        <f t="shared" si="5"/>
        <v>-2.7530697810953288E-4</v>
      </c>
    </row>
    <row r="104" spans="2:13" x14ac:dyDescent="0.2">
      <c r="B104" s="85" t="s">
        <v>157</v>
      </c>
      <c r="C104" s="92">
        <v>8.6705777070697029E-2</v>
      </c>
      <c r="D104" s="93">
        <v>0.28141741236732765</v>
      </c>
      <c r="E104" s="88">
        <v>10057</v>
      </c>
      <c r="F104" s="89">
        <v>0</v>
      </c>
      <c r="G104" s="5"/>
      <c r="H104" s="85" t="s">
        <v>157</v>
      </c>
      <c r="I104" s="106">
        <v>1.8139313440794155E-2</v>
      </c>
      <c r="J104" s="100"/>
      <c r="K104" s="9">
        <f t="shared" ref="K104:K121" si="6">((1-C104)/D104)*I104</f>
        <v>5.8868177466422186E-2</v>
      </c>
      <c r="L104" s="9">
        <f t="shared" ref="L104:L121" si="7">((0-C104)/D104)*I104</f>
        <v>-5.588791589626582E-3</v>
      </c>
    </row>
    <row r="105" spans="2:13" x14ac:dyDescent="0.2">
      <c r="B105" s="85" t="s">
        <v>158</v>
      </c>
      <c r="C105" s="92">
        <v>1.6903649199562494E-3</v>
      </c>
      <c r="D105" s="93">
        <v>4.1081326626711948E-2</v>
      </c>
      <c r="E105" s="88">
        <v>10057</v>
      </c>
      <c r="F105" s="89">
        <v>0</v>
      </c>
      <c r="G105" s="5"/>
      <c r="H105" s="85" t="s">
        <v>158</v>
      </c>
      <c r="I105" s="106">
        <v>1.4832605326741322E-2</v>
      </c>
      <c r="J105" s="100"/>
      <c r="K105" s="9">
        <f t="shared" si="6"/>
        <v>0.3604443679624813</v>
      </c>
      <c r="L105" s="9">
        <f t="shared" si="7"/>
        <v>-6.1031416886077512E-4</v>
      </c>
    </row>
    <row r="106" spans="2:13" x14ac:dyDescent="0.2">
      <c r="B106" s="85" t="s">
        <v>159</v>
      </c>
      <c r="C106" s="92">
        <v>8.9489907527095559E-4</v>
      </c>
      <c r="D106" s="93">
        <v>2.9902962107999111E-2</v>
      </c>
      <c r="E106" s="88">
        <v>10057</v>
      </c>
      <c r="F106" s="89">
        <v>0</v>
      </c>
      <c r="G106" s="5"/>
      <c r="H106" s="85" t="s">
        <v>159</v>
      </c>
      <c r="I106" s="106">
        <v>6.7385407076544744E-3</v>
      </c>
      <c r="J106" s="100"/>
      <c r="K106" s="9">
        <f t="shared" si="6"/>
        <v>0.22514526719764519</v>
      </c>
      <c r="L106" s="9">
        <f t="shared" si="7"/>
        <v>-2.0166275923355956E-4</v>
      </c>
    </row>
    <row r="107" spans="2:13" x14ac:dyDescent="0.2">
      <c r="B107" s="85" t="s">
        <v>160</v>
      </c>
      <c r="C107" s="92">
        <v>6.7017997414736005E-2</v>
      </c>
      <c r="D107" s="93">
        <v>0.25006559794562094</v>
      </c>
      <c r="E107" s="88">
        <v>10057</v>
      </c>
      <c r="F107" s="89">
        <v>0</v>
      </c>
      <c r="G107" s="5"/>
      <c r="H107" s="85" t="s">
        <v>160</v>
      </c>
      <c r="I107" s="106">
        <v>1.5200540258505865E-2</v>
      </c>
      <c r="J107" s="100"/>
      <c r="K107" s="9">
        <f t="shared" si="6"/>
        <v>5.6712441084529733E-2</v>
      </c>
      <c r="L107" s="9">
        <f t="shared" si="7"/>
        <v>-4.0737701471781993E-3</v>
      </c>
    </row>
    <row r="108" spans="2:13" x14ac:dyDescent="0.2">
      <c r="B108" s="85" t="s">
        <v>161</v>
      </c>
      <c r="C108" s="92">
        <v>1.9886646117132342E-4</v>
      </c>
      <c r="D108" s="93">
        <v>1.4101300836101595E-2</v>
      </c>
      <c r="E108" s="88">
        <v>10057</v>
      </c>
      <c r="F108" s="89">
        <v>0</v>
      </c>
      <c r="G108" s="5"/>
      <c r="H108" s="85" t="s">
        <v>161</v>
      </c>
      <c r="I108" s="106">
        <v>3.6959284589388203E-3</v>
      </c>
      <c r="J108" s="100"/>
      <c r="K108" s="9">
        <f t="shared" si="6"/>
        <v>0.26204628251495493</v>
      </c>
      <c r="L108" s="9">
        <f t="shared" si="7"/>
        <v>-5.2122582300339112E-5</v>
      </c>
    </row>
    <row r="109" spans="2:13" x14ac:dyDescent="0.2">
      <c r="B109" s="85" t="s">
        <v>162</v>
      </c>
      <c r="C109" s="92">
        <v>9.9433230585661711E-5</v>
      </c>
      <c r="D109" s="93">
        <v>9.9716212616433007E-3</v>
      </c>
      <c r="E109" s="88">
        <v>10057</v>
      </c>
      <c r="F109" s="89">
        <v>0</v>
      </c>
      <c r="G109" s="5"/>
      <c r="H109" s="85" t="s">
        <v>162</v>
      </c>
      <c r="I109" s="106">
        <v>4.3460874054182981E-3</v>
      </c>
      <c r="J109" s="100"/>
      <c r="K109" s="9">
        <f t="shared" si="6"/>
        <v>0.43580227787261699</v>
      </c>
      <c r="L109" s="9">
        <f t="shared" si="7"/>
        <v>-4.333753757683144E-5</v>
      </c>
    </row>
    <row r="110" spans="2:13" x14ac:dyDescent="0.2">
      <c r="B110" s="85" t="s">
        <v>163</v>
      </c>
      <c r="C110" s="92">
        <v>0.20851148453813265</v>
      </c>
      <c r="D110" s="93">
        <v>0.4062645159175936</v>
      </c>
      <c r="E110" s="88">
        <v>10057</v>
      </c>
      <c r="F110" s="89">
        <v>0</v>
      </c>
      <c r="G110" s="5"/>
      <c r="H110" s="85" t="s">
        <v>163</v>
      </c>
      <c r="I110" s="106">
        <v>1.1784961340796886E-2</v>
      </c>
      <c r="J110" s="100"/>
      <c r="K110" s="9">
        <f t="shared" si="6"/>
        <v>2.2959577297405026E-2</v>
      </c>
      <c r="L110" s="9">
        <f t="shared" si="7"/>
        <v>-6.0485218081229074E-3</v>
      </c>
    </row>
    <row r="111" spans="2:13" x14ac:dyDescent="0.2">
      <c r="B111" s="85" t="s">
        <v>164</v>
      </c>
      <c r="C111" s="92">
        <v>1.3721785820821319E-2</v>
      </c>
      <c r="D111" s="93">
        <v>0.11633934943944806</v>
      </c>
      <c r="E111" s="88">
        <v>10057</v>
      </c>
      <c r="F111" s="89">
        <v>0</v>
      </c>
      <c r="G111" s="5"/>
      <c r="H111" s="85" t="s">
        <v>164</v>
      </c>
      <c r="I111" s="106">
        <v>1.3364890242098866E-2</v>
      </c>
      <c r="J111" s="100"/>
      <c r="K111" s="9">
        <f t="shared" si="6"/>
        <v>0.1133021642650552</v>
      </c>
      <c r="L111" s="9">
        <f t="shared" si="7"/>
        <v>-1.5763382063290268E-3</v>
      </c>
    </row>
    <row r="112" spans="2:13" x14ac:dyDescent="0.2">
      <c r="B112" s="85" t="s">
        <v>165</v>
      </c>
      <c r="C112" s="92">
        <v>2.0880978422988966E-3</v>
      </c>
      <c r="D112" s="93">
        <v>4.5650245378027435E-2</v>
      </c>
      <c r="E112" s="88">
        <v>10057</v>
      </c>
      <c r="F112" s="89">
        <v>0</v>
      </c>
      <c r="G112" s="5"/>
      <c r="H112" s="85" t="s">
        <v>165</v>
      </c>
      <c r="I112" s="106">
        <v>1.1612284702251589E-2</v>
      </c>
      <c r="J112" s="100"/>
      <c r="K112" s="9">
        <f t="shared" si="6"/>
        <v>0.25384391736913331</v>
      </c>
      <c r="L112" s="9">
        <f t="shared" si="7"/>
        <v>-5.3116005029412122E-4</v>
      </c>
    </row>
    <row r="113" spans="2:13" x14ac:dyDescent="0.2">
      <c r="B113" s="85" t="s">
        <v>166</v>
      </c>
      <c r="C113" s="92">
        <v>5.3992244208014316E-2</v>
      </c>
      <c r="D113" s="93">
        <v>0.22601363020333523</v>
      </c>
      <c r="E113" s="88">
        <v>10057</v>
      </c>
      <c r="F113" s="89">
        <v>0</v>
      </c>
      <c r="G113" s="5"/>
      <c r="H113" s="85" t="s">
        <v>166</v>
      </c>
      <c r="I113" s="106">
        <v>1.5134555676263207E-3</v>
      </c>
      <c r="J113" s="100"/>
      <c r="K113" s="9">
        <f t="shared" si="6"/>
        <v>6.334753809905105E-3</v>
      </c>
      <c r="L113" s="9">
        <f t="shared" si="7"/>
        <v>-3.6154838330654531E-4</v>
      </c>
    </row>
    <row r="114" spans="2:13" x14ac:dyDescent="0.2">
      <c r="B114" s="85" t="s">
        <v>167</v>
      </c>
      <c r="C114" s="92">
        <v>3.0824301481555136E-3</v>
      </c>
      <c r="D114" s="93">
        <v>5.5436759953638434E-2</v>
      </c>
      <c r="E114" s="88">
        <v>10057</v>
      </c>
      <c r="F114" s="89">
        <v>0</v>
      </c>
      <c r="G114" s="5"/>
      <c r="H114" s="85" t="s">
        <v>167</v>
      </c>
      <c r="I114" s="106">
        <v>8.5752508346187677E-3</v>
      </c>
      <c r="J114" s="100"/>
      <c r="K114" s="9">
        <f t="shared" si="6"/>
        <v>0.15420847520792139</v>
      </c>
      <c r="L114" s="9">
        <f t="shared" si="7"/>
        <v>-4.7680657604683461E-4</v>
      </c>
    </row>
    <row r="115" spans="2:13" x14ac:dyDescent="0.2">
      <c r="B115" s="85" t="s">
        <v>168</v>
      </c>
      <c r="C115" s="92">
        <v>0.1899174704186139</v>
      </c>
      <c r="D115" s="93">
        <v>0.3922551772193027</v>
      </c>
      <c r="E115" s="88">
        <v>10057</v>
      </c>
      <c r="F115" s="89">
        <v>0</v>
      </c>
      <c r="G115" s="5"/>
      <c r="H115" s="85" t="s">
        <v>168</v>
      </c>
      <c r="I115" s="106">
        <v>2.4945284782102554E-2</v>
      </c>
      <c r="J115" s="100"/>
      <c r="K115" s="9">
        <f t="shared" si="6"/>
        <v>5.1516820098249247E-2</v>
      </c>
      <c r="L115" s="9">
        <f t="shared" si="7"/>
        <v>-1.2077712825292262E-2</v>
      </c>
    </row>
    <row r="116" spans="2:13" x14ac:dyDescent="0.2">
      <c r="B116" s="85" t="s">
        <v>169</v>
      </c>
      <c r="C116" s="92">
        <v>9.3467236750522029E-3</v>
      </c>
      <c r="D116" s="93">
        <v>9.6230365329609296E-2</v>
      </c>
      <c r="E116" s="88">
        <v>10057</v>
      </c>
      <c r="F116" s="89">
        <v>0</v>
      </c>
      <c r="G116" s="5"/>
      <c r="H116" s="85" t="s">
        <v>169</v>
      </c>
      <c r="I116" s="106">
        <v>1.6896330548124734E-2</v>
      </c>
      <c r="J116" s="100"/>
      <c r="K116" s="9">
        <f t="shared" si="6"/>
        <v>0.17394099209783212</v>
      </c>
      <c r="L116" s="9">
        <f t="shared" si="7"/>
        <v>-1.6411174603228164E-3</v>
      </c>
    </row>
    <row r="117" spans="2:13" x14ac:dyDescent="0.2">
      <c r="B117" s="85" t="s">
        <v>170</v>
      </c>
      <c r="C117" s="92">
        <v>1.6903649199562494E-3</v>
      </c>
      <c r="D117" s="93">
        <v>4.1081326626710921E-2</v>
      </c>
      <c r="E117" s="88">
        <v>10057</v>
      </c>
      <c r="F117" s="89">
        <v>0</v>
      </c>
      <c r="G117" s="5"/>
      <c r="H117" s="85" t="s">
        <v>170</v>
      </c>
      <c r="I117" s="106">
        <v>1.446019009686134E-2</v>
      </c>
      <c r="J117" s="100"/>
      <c r="K117" s="9">
        <f t="shared" si="6"/>
        <v>0.35139437511250277</v>
      </c>
      <c r="L117" s="9">
        <f t="shared" si="7"/>
        <v>-5.9499047578810238E-4</v>
      </c>
    </row>
    <row r="118" spans="2:13" x14ac:dyDescent="0.2">
      <c r="B118" s="85" t="s">
        <v>171</v>
      </c>
      <c r="C118" s="92">
        <v>0.18405090981405986</v>
      </c>
      <c r="D118" s="93">
        <v>0.38754497338708011</v>
      </c>
      <c r="E118" s="88">
        <v>10057</v>
      </c>
      <c r="F118" s="89">
        <v>0</v>
      </c>
      <c r="G118" s="5"/>
      <c r="H118" s="85" t="s">
        <v>171</v>
      </c>
      <c r="I118" s="106">
        <v>9.4388369337977621E-3</v>
      </c>
      <c r="J118" s="100"/>
      <c r="K118" s="9">
        <f t="shared" si="6"/>
        <v>1.987281718876369E-2</v>
      </c>
      <c r="L118" s="9">
        <f t="shared" si="7"/>
        <v>-4.482644969095978E-3</v>
      </c>
    </row>
    <row r="119" spans="2:13" x14ac:dyDescent="0.2">
      <c r="B119" s="85" t="s">
        <v>172</v>
      </c>
      <c r="C119" s="92">
        <v>4.4744953763547774E-3</v>
      </c>
      <c r="D119" s="93">
        <v>6.6745166374010872E-2</v>
      </c>
      <c r="E119" s="88">
        <v>10057</v>
      </c>
      <c r="F119" s="89">
        <v>0</v>
      </c>
      <c r="G119" s="5"/>
      <c r="H119" s="85" t="s">
        <v>172</v>
      </c>
      <c r="I119" s="106">
        <v>8.4450981674285795E-3</v>
      </c>
      <c r="J119" s="100"/>
      <c r="K119" s="9">
        <f t="shared" si="6"/>
        <v>0.12596134029563499</v>
      </c>
      <c r="L119" s="9">
        <f t="shared" si="7"/>
        <v>-5.6614665534394481E-4</v>
      </c>
    </row>
    <row r="120" spans="2:13" x14ac:dyDescent="0.2">
      <c r="B120" s="85" t="s">
        <v>173</v>
      </c>
      <c r="C120" s="92">
        <v>6.9603261409963211E-4</v>
      </c>
      <c r="D120" s="93">
        <v>2.6374558198709097E-2</v>
      </c>
      <c r="E120" s="88">
        <v>10057</v>
      </c>
      <c r="F120" s="89">
        <v>0</v>
      </c>
      <c r="G120" s="5"/>
      <c r="H120" s="85" t="s">
        <v>173</v>
      </c>
      <c r="I120" s="106">
        <v>6.3562614447042632E-3</v>
      </c>
      <c r="J120" s="100"/>
      <c r="K120" s="9">
        <f t="shared" si="6"/>
        <v>0.24083198784144544</v>
      </c>
      <c r="L120" s="9">
        <f t="shared" si="7"/>
        <v>-1.6774367312339487E-4</v>
      </c>
    </row>
    <row r="121" spans="2:13" x14ac:dyDescent="0.2">
      <c r="B121" s="85" t="s">
        <v>174</v>
      </c>
      <c r="C121" s="92">
        <v>6.0455404196082328E-2</v>
      </c>
      <c r="D121" s="93">
        <v>0.23834050583823815</v>
      </c>
      <c r="E121" s="88">
        <v>10057</v>
      </c>
      <c r="F121" s="89">
        <v>0</v>
      </c>
      <c r="G121" s="5"/>
      <c r="H121" s="85" t="s">
        <v>174</v>
      </c>
      <c r="I121" s="106">
        <v>7.3947477758855131E-3</v>
      </c>
      <c r="J121" s="100"/>
      <c r="K121" s="9">
        <f t="shared" si="6"/>
        <v>2.9150291872258084E-2</v>
      </c>
      <c r="L121" s="9">
        <f t="shared" si="7"/>
        <v>-1.8756881636504299E-3</v>
      </c>
    </row>
    <row r="122" spans="2:13" x14ac:dyDescent="0.2">
      <c r="B122" s="85" t="s">
        <v>175</v>
      </c>
      <c r="C122" s="92">
        <v>9.7444565973948509E-3</v>
      </c>
      <c r="D122" s="93">
        <v>9.8236763686535569E-2</v>
      </c>
      <c r="E122" s="88">
        <v>10057</v>
      </c>
      <c r="F122" s="89">
        <v>0</v>
      </c>
      <c r="G122" s="5"/>
      <c r="H122" s="85" t="s">
        <v>175</v>
      </c>
      <c r="I122" s="106">
        <v>8.3394325259513319E-3</v>
      </c>
      <c r="J122" s="100"/>
      <c r="K122" s="9">
        <f t="shared" ref="K122" si="8">((1-C122)/D122)*I122</f>
        <v>8.4063938771500563E-2</v>
      </c>
      <c r="L122" s="9">
        <f t="shared" ref="L122" si="9">((0-C122)/D122)*I122</f>
        <v>-8.2721819455839512E-4</v>
      </c>
    </row>
    <row r="123" spans="2:13" x14ac:dyDescent="0.2">
      <c r="B123" s="85" t="s">
        <v>176</v>
      </c>
      <c r="C123" s="92">
        <v>2.7841304563985285E-3</v>
      </c>
      <c r="D123" s="93">
        <v>5.2693976560831766E-2</v>
      </c>
      <c r="E123" s="88">
        <v>10057</v>
      </c>
      <c r="F123" s="89">
        <v>0</v>
      </c>
      <c r="G123" s="5"/>
      <c r="H123" s="85" t="s">
        <v>176</v>
      </c>
      <c r="I123" s="106">
        <v>8.2257474890939791E-3</v>
      </c>
      <c r="J123" s="100"/>
      <c r="K123" s="9">
        <f t="shared" ref="K123:K124" si="10">((1-C123)/D123)*I123</f>
        <v>0.15566951804279369</v>
      </c>
      <c r="L123" s="9">
        <f t="shared" ref="L123:L124" si="11">((0-C123)/D123)*I123</f>
        <v>-4.3461426913931836E-4</v>
      </c>
    </row>
    <row r="124" spans="2:13" x14ac:dyDescent="0.2">
      <c r="B124" s="85" t="s">
        <v>177</v>
      </c>
      <c r="C124" s="92">
        <v>1.6903649199562494E-3</v>
      </c>
      <c r="D124" s="93">
        <v>4.1081326626712614E-2</v>
      </c>
      <c r="E124" s="88">
        <v>10057</v>
      </c>
      <c r="F124" s="89">
        <v>0</v>
      </c>
      <c r="G124" s="5"/>
      <c r="H124" s="85" t="s">
        <v>177</v>
      </c>
      <c r="I124" s="106">
        <v>1.0873993758425411E-3</v>
      </c>
      <c r="J124" s="100"/>
      <c r="K124" s="9">
        <f t="shared" si="10"/>
        <v>2.6424688860407008E-2</v>
      </c>
      <c r="L124" s="9">
        <f t="shared" si="11"/>
        <v>-4.47429990664262E-5</v>
      </c>
    </row>
    <row r="125" spans="2:13" ht="15.75" thickBot="1" x14ac:dyDescent="0.25">
      <c r="B125" s="94" t="s">
        <v>53</v>
      </c>
      <c r="C125" s="95">
        <v>0.55040439340988268</v>
      </c>
      <c r="D125" s="96">
        <v>3.1357967959620154</v>
      </c>
      <c r="E125" s="97">
        <v>10057</v>
      </c>
      <c r="F125" s="98">
        <v>42</v>
      </c>
      <c r="G125" s="5"/>
      <c r="H125" s="94" t="s">
        <v>53</v>
      </c>
      <c r="I125" s="107">
        <v>1.1613834234907793E-2</v>
      </c>
      <c r="J125" s="100"/>
      <c r="K125" s="9"/>
      <c r="L125" s="9"/>
      <c r="M125" s="2" t="str">
        <f>"((landarea-"&amp;C125&amp;")/"&amp;D125&amp;")*("&amp;I125&amp;")"</f>
        <v>((landarea-0.550404393409883)/3.13579679596202)*(0.0116138342349078)</v>
      </c>
    </row>
    <row r="126" spans="2:13" ht="15.75" thickTop="1" x14ac:dyDescent="0.2">
      <c r="B126" s="99" t="s">
        <v>46</v>
      </c>
      <c r="C126" s="99"/>
      <c r="D126" s="99"/>
      <c r="E126" s="99"/>
      <c r="F126" s="99"/>
      <c r="G126" s="5"/>
      <c r="H126" s="99" t="s">
        <v>7</v>
      </c>
      <c r="I126" s="99"/>
      <c r="J126" s="100"/>
      <c r="K126" s="9"/>
      <c r="L126" s="9"/>
    </row>
  </sheetData>
  <mergeCells count="7">
    <mergeCell ref="K5:L5"/>
    <mergeCell ref="B5:F5"/>
    <mergeCell ref="B6"/>
    <mergeCell ref="B126:F126"/>
    <mergeCell ref="H4:I4"/>
    <mergeCell ref="H5:H6"/>
    <mergeCell ref="H126:I126"/>
  </mergeCells>
  <pageMargins left="0.25" right="0.2" top="0.25" bottom="0.25" header="0.55000000000000004" footer="0.05"/>
  <pageSetup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6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178</v>
      </c>
    </row>
    <row r="3" spans="1:10" x14ac:dyDescent="0.25">
      <c r="B3" t="s">
        <v>68</v>
      </c>
    </row>
    <row r="5" spans="1:10" ht="15.75" customHeight="1" thickBot="1" x14ac:dyDescent="0.3">
      <c r="C5" s="108" t="s">
        <v>21</v>
      </c>
      <c r="D5" s="108"/>
      <c r="E5" s="108"/>
      <c r="F5" s="108"/>
      <c r="G5" s="108"/>
      <c r="H5" s="108"/>
      <c r="I5" s="108"/>
      <c r="J5" s="6"/>
    </row>
    <row r="6" spans="1:10" ht="25.5" thickTop="1" x14ac:dyDescent="0.25">
      <c r="C6" s="109" t="s">
        <v>13</v>
      </c>
      <c r="D6" s="110"/>
      <c r="E6" s="111" t="s">
        <v>14</v>
      </c>
      <c r="F6" s="112"/>
      <c r="G6" s="113" t="s">
        <v>15</v>
      </c>
      <c r="H6" s="112" t="s">
        <v>16</v>
      </c>
      <c r="I6" s="114" t="s">
        <v>17</v>
      </c>
      <c r="J6" s="6"/>
    </row>
    <row r="7" spans="1:10" ht="15.75" thickBot="1" x14ac:dyDescent="0.3">
      <c r="C7" s="115"/>
      <c r="D7" s="116"/>
      <c r="E7" s="117" t="s">
        <v>18</v>
      </c>
      <c r="F7" s="118" t="s">
        <v>19</v>
      </c>
      <c r="G7" s="118" t="s">
        <v>20</v>
      </c>
      <c r="H7" s="119"/>
      <c r="I7" s="120"/>
      <c r="J7" s="6"/>
    </row>
    <row r="8" spans="1:10" ht="15.75" thickTop="1" x14ac:dyDescent="0.25">
      <c r="C8" s="121" t="s">
        <v>5</v>
      </c>
      <c r="D8" s="122" t="s">
        <v>57</v>
      </c>
      <c r="E8" s="123">
        <v>0.99159079072895417</v>
      </c>
      <c r="F8" s="124">
        <v>2.8038267707495902E-3</v>
      </c>
      <c r="G8" s="125"/>
      <c r="H8" s="126">
        <v>353.65622479731763</v>
      </c>
      <c r="I8" s="127">
        <v>0</v>
      </c>
      <c r="J8" s="6"/>
    </row>
    <row r="9" spans="1:10" ht="36.75" thickBot="1" x14ac:dyDescent="0.3">
      <c r="C9" s="128"/>
      <c r="D9" s="129" t="s">
        <v>59</v>
      </c>
      <c r="E9" s="130">
        <v>1.2372261704220697</v>
      </c>
      <c r="F9" s="131">
        <v>2.8043116521662219E-3</v>
      </c>
      <c r="G9" s="131">
        <v>0.99265792732161484</v>
      </c>
      <c r="H9" s="132">
        <v>441.18711608474774</v>
      </c>
      <c r="I9" s="133">
        <v>0</v>
      </c>
      <c r="J9" s="6"/>
    </row>
    <row r="10" spans="1:10" ht="15.75" customHeight="1" thickTop="1" x14ac:dyDescent="0.25">
      <c r="C10" s="134" t="s">
        <v>42</v>
      </c>
      <c r="D10" s="134"/>
      <c r="E10" s="134"/>
      <c r="F10" s="134"/>
      <c r="G10" s="134"/>
      <c r="H10" s="134"/>
      <c r="I10" s="134"/>
      <c r="J10" s="6"/>
    </row>
    <row r="12" spans="1:10" x14ac:dyDescent="0.25">
      <c r="D12" t="str">
        <f>"Combined Score="&amp;E8&amp;" + "&amp;E9&amp;" * Urban Score"</f>
        <v>Combined Score=0.991590790728954 + 1.23722617042207 * Urban Score</v>
      </c>
    </row>
    <row r="14" spans="1:10" x14ac:dyDescent="0.25">
      <c r="B14" t="s">
        <v>11</v>
      </c>
    </row>
    <row r="16" spans="1:10" ht="15.75" customHeight="1" thickBot="1" x14ac:dyDescent="0.3">
      <c r="C16" s="108" t="s">
        <v>21</v>
      </c>
      <c r="D16" s="108"/>
      <c r="E16" s="108"/>
      <c r="F16" s="108"/>
      <c r="G16" s="108"/>
      <c r="H16" s="108"/>
      <c r="I16" s="108"/>
      <c r="J16" s="6"/>
    </row>
    <row r="17" spans="2:10" ht="25.5" thickTop="1" x14ac:dyDescent="0.25">
      <c r="C17" s="109" t="s">
        <v>13</v>
      </c>
      <c r="D17" s="110"/>
      <c r="E17" s="111" t="s">
        <v>14</v>
      </c>
      <c r="F17" s="112"/>
      <c r="G17" s="113" t="s">
        <v>15</v>
      </c>
      <c r="H17" s="112" t="s">
        <v>16</v>
      </c>
      <c r="I17" s="114" t="s">
        <v>17</v>
      </c>
      <c r="J17" s="6"/>
    </row>
    <row r="18" spans="2:10" ht="15.75" thickBot="1" x14ac:dyDescent="0.3">
      <c r="C18" s="115"/>
      <c r="D18" s="116"/>
      <c r="E18" s="117" t="s">
        <v>18</v>
      </c>
      <c r="F18" s="118" t="s">
        <v>19</v>
      </c>
      <c r="G18" s="118" t="s">
        <v>20</v>
      </c>
      <c r="H18" s="119"/>
      <c r="I18" s="120"/>
      <c r="J18" s="6"/>
    </row>
    <row r="19" spans="2:10" ht="15.75" thickTop="1" x14ac:dyDescent="0.25">
      <c r="C19" s="121" t="s">
        <v>5</v>
      </c>
      <c r="D19" s="122" t="s">
        <v>57</v>
      </c>
      <c r="E19" s="123">
        <v>-0.2851427430434656</v>
      </c>
      <c r="F19" s="124">
        <v>9.1111507162335676E-4</v>
      </c>
      <c r="G19" s="125"/>
      <c r="H19" s="126">
        <v>-312.96018683503894</v>
      </c>
      <c r="I19" s="127">
        <v>0</v>
      </c>
      <c r="J19" s="6"/>
    </row>
    <row r="20" spans="2:10" ht="36.75" thickBot="1" x14ac:dyDescent="0.3">
      <c r="C20" s="128"/>
      <c r="D20" s="129" t="s">
        <v>58</v>
      </c>
      <c r="E20" s="135">
        <v>0.68450788149372166</v>
      </c>
      <c r="F20" s="131">
        <v>9.1116037255919925E-4</v>
      </c>
      <c r="G20" s="131">
        <v>0.99120919650646344</v>
      </c>
      <c r="H20" s="132">
        <v>751.24852013825739</v>
      </c>
      <c r="I20" s="133">
        <v>0</v>
      </c>
      <c r="J20" s="6"/>
    </row>
    <row r="21" spans="2:10" ht="15.75" customHeight="1" thickTop="1" x14ac:dyDescent="0.25">
      <c r="C21" s="134" t="s">
        <v>42</v>
      </c>
      <c r="D21" s="134"/>
      <c r="E21" s="134"/>
      <c r="F21" s="134"/>
      <c r="G21" s="134"/>
      <c r="H21" s="134"/>
      <c r="I21" s="134"/>
      <c r="J21" s="6"/>
    </row>
    <row r="23" spans="2:10" x14ac:dyDescent="0.25">
      <c r="D23" t="str">
        <f>"Combined Score="&amp;E19&amp;" + "&amp;E20&amp;" * Rural Score"</f>
        <v>Combined Score=-0.285142743043466 + 0.684507881493722 * Rural Score</v>
      </c>
    </row>
    <row r="26" spans="2:10" x14ac:dyDescent="0.25">
      <c r="B26" t="s">
        <v>22</v>
      </c>
    </row>
    <row r="28" spans="2:10" x14ac:dyDescent="0.25">
      <c r="C28" s="108" t="s">
        <v>23</v>
      </c>
      <c r="D28" s="108"/>
      <c r="E28" s="108"/>
      <c r="F28" s="6"/>
    </row>
    <row r="29" spans="2:10" ht="15.75" thickBot="1" x14ac:dyDescent="0.3">
      <c r="C29" s="136" t="s">
        <v>43</v>
      </c>
      <c r="D29" s="137"/>
      <c r="E29" s="137"/>
      <c r="F29" s="6"/>
    </row>
    <row r="30" spans="2:10" ht="15.75" thickTop="1" x14ac:dyDescent="0.25">
      <c r="C30" s="138" t="s">
        <v>24</v>
      </c>
      <c r="D30" s="122" t="s">
        <v>25</v>
      </c>
      <c r="E30" s="139">
        <v>12948.999682999984</v>
      </c>
      <c r="F30" s="6"/>
    </row>
    <row r="31" spans="2:10" x14ac:dyDescent="0.25">
      <c r="C31" s="140"/>
      <c r="D31" s="141" t="s">
        <v>26</v>
      </c>
      <c r="E31" s="142">
        <v>0</v>
      </c>
      <c r="F31" s="6"/>
    </row>
    <row r="32" spans="2:10" x14ac:dyDescent="0.25">
      <c r="C32" s="140" t="s">
        <v>1</v>
      </c>
      <c r="D32" s="143"/>
      <c r="E32" s="144">
        <v>-8.3114723249454302E-3</v>
      </c>
      <c r="F32" s="6"/>
    </row>
    <row r="33" spans="3:6" ht="15" customHeight="1" x14ac:dyDescent="0.25">
      <c r="C33" s="140" t="s">
        <v>44</v>
      </c>
      <c r="D33" s="143"/>
      <c r="E33" s="145">
        <v>8.4738167939606875E-3</v>
      </c>
      <c r="F33" s="6"/>
    </row>
    <row r="34" spans="3:6" x14ac:dyDescent="0.25">
      <c r="C34" s="140" t="s">
        <v>27</v>
      </c>
      <c r="D34" s="143"/>
      <c r="E34" s="144">
        <v>-0.33526429857658441</v>
      </c>
      <c r="F34" s="6"/>
    </row>
    <row r="35" spans="3:6" x14ac:dyDescent="0.25">
      <c r="C35" s="140" t="s">
        <v>28</v>
      </c>
      <c r="D35" s="143"/>
      <c r="E35" s="146">
        <v>0.53917368181096381</v>
      </c>
      <c r="F35" s="6"/>
    </row>
    <row r="36" spans="3:6" ht="15" customHeight="1" x14ac:dyDescent="0.25">
      <c r="C36" s="140" t="s">
        <v>29</v>
      </c>
      <c r="D36" s="143"/>
      <c r="E36" s="145">
        <v>0.9642667249587259</v>
      </c>
      <c r="F36" s="6"/>
    </row>
    <row r="37" spans="3:6" x14ac:dyDescent="0.25">
      <c r="C37" s="140" t="s">
        <v>30</v>
      </c>
      <c r="D37" s="143"/>
      <c r="E37" s="147">
        <v>1.5617532814146637</v>
      </c>
      <c r="F37" s="6"/>
    </row>
    <row r="38" spans="3:6" ht="15" customHeight="1" x14ac:dyDescent="0.25">
      <c r="C38" s="140" t="s">
        <v>31</v>
      </c>
      <c r="D38" s="143"/>
      <c r="E38" s="148">
        <v>2.1523218531386015E-2</v>
      </c>
      <c r="F38" s="6"/>
    </row>
    <row r="39" spans="3:6" x14ac:dyDescent="0.25">
      <c r="C39" s="140" t="s">
        <v>32</v>
      </c>
      <c r="D39" s="143"/>
      <c r="E39" s="147">
        <v>2.3262616233508493</v>
      </c>
      <c r="F39" s="6"/>
    </row>
    <row r="40" spans="3:6" ht="15" customHeight="1" x14ac:dyDescent="0.25">
      <c r="C40" s="140" t="s">
        <v>33</v>
      </c>
      <c r="D40" s="143"/>
      <c r="E40" s="148">
        <v>4.3043114938453392E-2</v>
      </c>
      <c r="F40" s="6"/>
    </row>
    <row r="41" spans="3:6" x14ac:dyDescent="0.25">
      <c r="C41" s="140" t="s">
        <v>34</v>
      </c>
      <c r="D41" s="143"/>
      <c r="E41" s="149">
        <v>-1.574679863280561</v>
      </c>
      <c r="F41" s="6"/>
    </row>
    <row r="42" spans="3:6" x14ac:dyDescent="0.25">
      <c r="C42" s="140" t="s">
        <v>35</v>
      </c>
      <c r="D42" s="143"/>
      <c r="E42" s="149">
        <v>4.7005964407971605</v>
      </c>
      <c r="F42" s="6"/>
    </row>
    <row r="43" spans="3:6" x14ac:dyDescent="0.25">
      <c r="C43" s="140" t="s">
        <v>36</v>
      </c>
      <c r="D43" s="150" t="s">
        <v>37</v>
      </c>
      <c r="E43" s="144">
        <v>-0.73946236205959381</v>
      </c>
      <c r="F43" s="6"/>
    </row>
    <row r="44" spans="3:6" x14ac:dyDescent="0.25">
      <c r="C44" s="140"/>
      <c r="D44" s="150" t="s">
        <v>38</v>
      </c>
      <c r="E44" s="144">
        <v>-0.48233502826325914</v>
      </c>
      <c r="F44" s="6"/>
    </row>
    <row r="45" spans="3:6" x14ac:dyDescent="0.25">
      <c r="C45" s="140"/>
      <c r="D45" s="150" t="s">
        <v>39</v>
      </c>
      <c r="E45" s="144">
        <v>-0.13373289622354484</v>
      </c>
      <c r="F45" s="6"/>
    </row>
    <row r="46" spans="3:6" ht="15.75" thickBot="1" x14ac:dyDescent="0.3">
      <c r="C46" s="128"/>
      <c r="D46" s="151" t="s">
        <v>40</v>
      </c>
      <c r="E46" s="152">
        <v>0.61170364248640929</v>
      </c>
      <c r="F46" s="6"/>
    </row>
    <row r="47" spans="3:6" ht="15.75" thickTop="1" x14ac:dyDescent="0.25">
      <c r="C47" s="11"/>
      <c r="D47" s="11"/>
      <c r="E47" s="11"/>
      <c r="F47" s="6"/>
    </row>
    <row r="49" spans="2:2" x14ac:dyDescent="0.25">
      <c r="B49" t="s">
        <v>179</v>
      </c>
    </row>
    <row r="81" spans="1:17" ht="15.75" thickBot="1" x14ac:dyDescent="0.3"/>
    <row r="82" spans="1:17" ht="15.75" customHeight="1" thickTop="1" x14ac:dyDescent="0.25">
      <c r="A82" s="153" t="s">
        <v>45</v>
      </c>
      <c r="B82" s="111" t="s">
        <v>54</v>
      </c>
      <c r="C82" s="112"/>
      <c r="D82" s="112"/>
      <c r="E82" s="112"/>
      <c r="F82" s="112"/>
      <c r="G82" s="112" t="s">
        <v>55</v>
      </c>
      <c r="H82" s="112"/>
      <c r="I82" s="112"/>
      <c r="J82" s="112"/>
      <c r="K82" s="112"/>
      <c r="L82" s="112" t="s">
        <v>56</v>
      </c>
      <c r="M82" s="112"/>
      <c r="N82" s="112"/>
      <c r="O82" s="112"/>
      <c r="P82" s="114"/>
      <c r="Q82" s="137"/>
    </row>
    <row r="83" spans="1:17" ht="15.75" thickBot="1" x14ac:dyDescent="0.3">
      <c r="A83" s="154"/>
      <c r="B83" s="117" t="s">
        <v>180</v>
      </c>
      <c r="C83" s="118" t="s">
        <v>181</v>
      </c>
      <c r="D83" s="118" t="s">
        <v>182</v>
      </c>
      <c r="E83" s="118" t="s">
        <v>183</v>
      </c>
      <c r="F83" s="118" t="s">
        <v>184</v>
      </c>
      <c r="G83" s="118" t="s">
        <v>180</v>
      </c>
      <c r="H83" s="118" t="s">
        <v>181</v>
      </c>
      <c r="I83" s="118" t="s">
        <v>182</v>
      </c>
      <c r="J83" s="118" t="s">
        <v>183</v>
      </c>
      <c r="K83" s="118" t="s">
        <v>184</v>
      </c>
      <c r="L83" s="118" t="s">
        <v>180</v>
      </c>
      <c r="M83" s="118" t="s">
        <v>181</v>
      </c>
      <c r="N83" s="118" t="s">
        <v>182</v>
      </c>
      <c r="O83" s="118" t="s">
        <v>183</v>
      </c>
      <c r="P83" s="155" t="s">
        <v>184</v>
      </c>
      <c r="Q83" s="137"/>
    </row>
    <row r="84" spans="1:17" ht="15.75" thickTop="1" x14ac:dyDescent="0.25">
      <c r="A84" s="156" t="s">
        <v>60</v>
      </c>
      <c r="B84" s="123">
        <v>4.4813983582142955E-4</v>
      </c>
      <c r="C84" s="124">
        <v>8.4761392593854978E-4</v>
      </c>
      <c r="D84" s="124">
        <v>1.2877982997797706E-3</v>
      </c>
      <c r="E84" s="124">
        <v>2.780202650758901E-3</v>
      </c>
      <c r="F84" s="124">
        <v>2.5046601127255545E-2</v>
      </c>
      <c r="G84" s="124">
        <v>1.0756250930728096E-3</v>
      </c>
      <c r="H84" s="124">
        <v>5.0852677393856717E-3</v>
      </c>
      <c r="I84" s="124">
        <v>8.3075447144069087E-3</v>
      </c>
      <c r="J84" s="124">
        <v>1.0702778240913684E-2</v>
      </c>
      <c r="K84" s="124">
        <v>6.6979998250412259E-2</v>
      </c>
      <c r="L84" s="124">
        <v>5.3468978013546358E-4</v>
      </c>
      <c r="M84" s="124">
        <v>1.0058085455216534E-3</v>
      </c>
      <c r="N84" s="124">
        <v>5.5233221259834171E-4</v>
      </c>
      <c r="O84" s="124">
        <v>7.5944525452860488E-4</v>
      </c>
      <c r="P84" s="157">
        <v>1.6275684286314301E-2</v>
      </c>
      <c r="Q84" s="137"/>
    </row>
    <row r="85" spans="1:17" x14ac:dyDescent="0.25">
      <c r="A85" s="158" t="s">
        <v>61</v>
      </c>
      <c r="B85" s="159">
        <v>1.5062381659680662E-4</v>
      </c>
      <c r="C85" s="160">
        <v>2.1419686243131326E-3</v>
      </c>
      <c r="D85" s="160">
        <v>8.3330598348484181E-3</v>
      </c>
      <c r="E85" s="160">
        <v>8.9995425588908884E-2</v>
      </c>
      <c r="F85" s="160">
        <v>0.45919608921532379</v>
      </c>
      <c r="G85" s="160">
        <v>3.8058405333661997E-2</v>
      </c>
      <c r="H85" s="160">
        <v>0.26947865152237599</v>
      </c>
      <c r="I85" s="160">
        <v>0.48759034910173221</v>
      </c>
      <c r="J85" s="160">
        <v>0.65338180886898434</v>
      </c>
      <c r="K85" s="160">
        <v>0.51188367684123481</v>
      </c>
      <c r="L85" s="161">
        <v>0</v>
      </c>
      <c r="M85" s="160">
        <v>1.4333586087393717E-3</v>
      </c>
      <c r="N85" s="160">
        <v>4.2474647556614521E-3</v>
      </c>
      <c r="O85" s="160">
        <v>1.4829758477163207E-2</v>
      </c>
      <c r="P85" s="162">
        <v>0.23355645551837745</v>
      </c>
      <c r="Q85" s="137"/>
    </row>
    <row r="86" spans="1:17" x14ac:dyDescent="0.25">
      <c r="A86" s="158" t="s">
        <v>62</v>
      </c>
      <c r="B86" s="159">
        <v>1.0517175029127111E-2</v>
      </c>
      <c r="C86" s="160">
        <v>1.5359957749367827E-2</v>
      </c>
      <c r="D86" s="160">
        <v>3.1164886813085022E-2</v>
      </c>
      <c r="E86" s="160">
        <v>6.5226556858285739E-2</v>
      </c>
      <c r="F86" s="160">
        <v>6.5680180804713079E-2</v>
      </c>
      <c r="G86" s="160">
        <v>0.11491488279270373</v>
      </c>
      <c r="H86" s="160">
        <v>0.17954323395701238</v>
      </c>
      <c r="I86" s="160">
        <v>0.1354661327193733</v>
      </c>
      <c r="J86" s="160">
        <v>5.6285660432400082E-2</v>
      </c>
      <c r="K86" s="160">
        <v>9.6847830428632639E-3</v>
      </c>
      <c r="L86" s="160">
        <v>8.7214924291836096E-3</v>
      </c>
      <c r="M86" s="160">
        <v>9.4518885415736161E-3</v>
      </c>
      <c r="N86" s="160">
        <v>2.2972767510555936E-2</v>
      </c>
      <c r="O86" s="160">
        <v>2.3980692881614779E-2</v>
      </c>
      <c r="P86" s="162">
        <v>4.5125489710697471E-2</v>
      </c>
      <c r="Q86" s="137"/>
    </row>
    <row r="87" spans="1:17" x14ac:dyDescent="0.25">
      <c r="A87" s="158" t="s">
        <v>63</v>
      </c>
      <c r="B87" s="159">
        <v>0.21329870689793973</v>
      </c>
      <c r="C87" s="160">
        <v>0.3078940088398377</v>
      </c>
      <c r="D87" s="160">
        <v>0.36041258440333351</v>
      </c>
      <c r="E87" s="160">
        <v>0.43277637934914243</v>
      </c>
      <c r="F87" s="160">
        <v>0.19862139562831524</v>
      </c>
      <c r="G87" s="160">
        <v>0.45798891578491446</v>
      </c>
      <c r="H87" s="160">
        <v>0.38607413535206375</v>
      </c>
      <c r="I87" s="160">
        <v>0.24046913694075697</v>
      </c>
      <c r="J87" s="160">
        <v>8.6923246310718544E-2</v>
      </c>
      <c r="K87" s="160">
        <v>1.2645225523514637E-2</v>
      </c>
      <c r="L87" s="160">
        <v>0.20352133374672951</v>
      </c>
      <c r="M87" s="160">
        <v>0.28336412296569408</v>
      </c>
      <c r="N87" s="160">
        <v>0.32854344799195812</v>
      </c>
      <c r="O87" s="160">
        <v>0.41615702192920001</v>
      </c>
      <c r="P87" s="162">
        <v>0.35040317490584905</v>
      </c>
      <c r="Q87" s="137"/>
    </row>
    <row r="88" spans="1:17" x14ac:dyDescent="0.25">
      <c r="A88" s="158" t="s">
        <v>47</v>
      </c>
      <c r="B88" s="159">
        <v>1.9044680703345654E-2</v>
      </c>
      <c r="C88" s="160">
        <v>1.973445459518829E-2</v>
      </c>
      <c r="D88" s="160">
        <v>1.6015012338205306E-2</v>
      </c>
      <c r="E88" s="160">
        <v>1.5590524002424094E-2</v>
      </c>
      <c r="F88" s="160">
        <v>4.1857658656950444E-3</v>
      </c>
      <c r="G88" s="160">
        <v>2.1731801964033685E-2</v>
      </c>
      <c r="H88" s="160">
        <v>7.7239232150841577E-3</v>
      </c>
      <c r="I88" s="160">
        <v>8.8582099358281395E-3</v>
      </c>
      <c r="J88" s="161">
        <v>0</v>
      </c>
      <c r="K88" s="161">
        <v>0</v>
      </c>
      <c r="L88" s="160">
        <v>2.1217841662019846E-2</v>
      </c>
      <c r="M88" s="160">
        <v>2.1834687374761953E-2</v>
      </c>
      <c r="N88" s="160">
        <v>1.3713658551543949E-2</v>
      </c>
      <c r="O88" s="160">
        <v>1.1350240911065453E-2</v>
      </c>
      <c r="P88" s="162">
        <v>1.36211395860701E-2</v>
      </c>
      <c r="Q88" s="137"/>
    </row>
    <row r="89" spans="1:17" x14ac:dyDescent="0.25">
      <c r="A89" s="158" t="s">
        <v>64</v>
      </c>
      <c r="B89" s="159">
        <v>3.636317833194392E-2</v>
      </c>
      <c r="C89" s="160">
        <v>3.3128963464865158E-2</v>
      </c>
      <c r="D89" s="160">
        <v>3.1662638488955459E-2</v>
      </c>
      <c r="E89" s="160">
        <v>1.6223339026824161E-2</v>
      </c>
      <c r="F89" s="160">
        <v>8.1003871830051463E-3</v>
      </c>
      <c r="G89" s="160">
        <v>2.0271669847327266E-2</v>
      </c>
      <c r="H89" s="160">
        <v>3.9910926177523344E-3</v>
      </c>
      <c r="I89" s="160">
        <v>5.5208605090786038E-3</v>
      </c>
      <c r="J89" s="160">
        <v>9.4933029733055359E-4</v>
      </c>
      <c r="K89" s="161">
        <v>0</v>
      </c>
      <c r="L89" s="160">
        <v>3.7973237489978488E-2</v>
      </c>
      <c r="M89" s="160">
        <v>3.2633140805601091E-2</v>
      </c>
      <c r="N89" s="160">
        <v>3.0463055484326755E-2</v>
      </c>
      <c r="O89" s="160">
        <v>2.785901638766718E-2</v>
      </c>
      <c r="P89" s="162">
        <v>1.7142085105755149E-2</v>
      </c>
      <c r="Q89" s="137"/>
    </row>
    <row r="90" spans="1:17" x14ac:dyDescent="0.25">
      <c r="A90" s="158" t="s">
        <v>65</v>
      </c>
      <c r="B90" s="159">
        <v>2.2826250922898979E-2</v>
      </c>
      <c r="C90" s="160">
        <v>1.7499549409933913E-2</v>
      </c>
      <c r="D90" s="160">
        <v>2.0509798660958315E-2</v>
      </c>
      <c r="E90" s="160">
        <v>1.1200922384597606E-2</v>
      </c>
      <c r="F90" s="160">
        <v>9.361996376829985E-4</v>
      </c>
      <c r="G90" s="160">
        <v>9.010540376307774E-3</v>
      </c>
      <c r="H90" s="160">
        <v>7.7689764216855653E-3</v>
      </c>
      <c r="I90" s="160">
        <v>1.6984151297326272E-3</v>
      </c>
      <c r="J90" s="161">
        <v>0</v>
      </c>
      <c r="K90" s="161">
        <v>0</v>
      </c>
      <c r="L90" s="160">
        <v>2.3796066050252047E-2</v>
      </c>
      <c r="M90" s="160">
        <v>2.0192527404718646E-2</v>
      </c>
      <c r="N90" s="160">
        <v>1.6862857240612865E-2</v>
      </c>
      <c r="O90" s="160">
        <v>1.5820185043516399E-2</v>
      </c>
      <c r="P90" s="162">
        <v>7.8184787499332668E-3</v>
      </c>
      <c r="Q90" s="137"/>
    </row>
    <row r="91" spans="1:17" x14ac:dyDescent="0.25">
      <c r="A91" s="158" t="s">
        <v>66</v>
      </c>
      <c r="B91" s="159">
        <v>0.41051900981570427</v>
      </c>
      <c r="C91" s="160">
        <v>0.34276789483664066</v>
      </c>
      <c r="D91" s="160">
        <v>0.33281623894538021</v>
      </c>
      <c r="E91" s="160">
        <v>0.2390771763966455</v>
      </c>
      <c r="F91" s="160">
        <v>7.5260086818280642E-2</v>
      </c>
      <c r="G91" s="160">
        <v>0.21097715680342347</v>
      </c>
      <c r="H91" s="160">
        <v>0.10360845903516078</v>
      </c>
      <c r="I91" s="160">
        <v>6.4847734715408389E-2</v>
      </c>
      <c r="J91" s="160">
        <v>2.5361676101433375E-2</v>
      </c>
      <c r="K91" s="160">
        <v>3.3862459293199625E-3</v>
      </c>
      <c r="L91" s="160">
        <v>0.41889786820398967</v>
      </c>
      <c r="M91" s="160">
        <v>0.34932585918843323</v>
      </c>
      <c r="N91" s="160">
        <v>0.35912177461305533</v>
      </c>
      <c r="O91" s="160">
        <v>0.30939011306233138</v>
      </c>
      <c r="P91" s="162">
        <v>0.17994175998982251</v>
      </c>
      <c r="Q91" s="137"/>
    </row>
    <row r="92" spans="1:17" x14ac:dyDescent="0.25">
      <c r="A92" s="158" t="s">
        <v>67</v>
      </c>
      <c r="B92" s="159">
        <v>0.1830666387029449</v>
      </c>
      <c r="C92" s="160">
        <v>0.15775553473631876</v>
      </c>
      <c r="D92" s="160">
        <v>0.1146709050701703</v>
      </c>
      <c r="E92" s="160">
        <v>6.3916593577309486E-2</v>
      </c>
      <c r="F92" s="160">
        <v>1.8189318400506197E-2</v>
      </c>
      <c r="G92" s="160">
        <v>6.6413845721608245E-2</v>
      </c>
      <c r="H92" s="160">
        <v>8.4844335140738421E-3</v>
      </c>
      <c r="I92" s="160">
        <v>2.1262871698951555E-4</v>
      </c>
      <c r="J92" s="160">
        <v>8.6802641321859144E-4</v>
      </c>
      <c r="K92" s="161">
        <v>0</v>
      </c>
      <c r="L92" s="160">
        <v>0.18026055008002256</v>
      </c>
      <c r="M92" s="160">
        <v>0.17078593960448366</v>
      </c>
      <c r="N92" s="160">
        <v>0.14162207239060387</v>
      </c>
      <c r="O92" s="160">
        <v>9.6302363272319016E-2</v>
      </c>
      <c r="P92" s="162">
        <v>4.9273251253529361E-2</v>
      </c>
      <c r="Q92" s="137"/>
    </row>
    <row r="93" spans="1:17" x14ac:dyDescent="0.25">
      <c r="A93" s="158" t="s">
        <v>48</v>
      </c>
      <c r="B93" s="159">
        <v>6.2340129348153099E-3</v>
      </c>
      <c r="C93" s="160">
        <v>9.0768513946575466E-3</v>
      </c>
      <c r="D93" s="160">
        <v>2.1561461338659108E-3</v>
      </c>
      <c r="E93" s="160">
        <v>2.3773427289852417E-3</v>
      </c>
      <c r="F93" s="160">
        <v>3.0250174714401838E-3</v>
      </c>
      <c r="G93" s="161">
        <v>0</v>
      </c>
      <c r="H93" s="161">
        <v>0</v>
      </c>
      <c r="I93" s="161">
        <v>0</v>
      </c>
      <c r="J93" s="161">
        <v>0</v>
      </c>
      <c r="K93" s="160">
        <v>2.4360547125806937E-3</v>
      </c>
      <c r="L93" s="160">
        <v>6.0652218774586318E-3</v>
      </c>
      <c r="M93" s="160">
        <v>9.9935062046583815E-3</v>
      </c>
      <c r="N93" s="160">
        <v>3.7769498315232508E-3</v>
      </c>
      <c r="O93" s="160">
        <v>3.3541572966927229E-3</v>
      </c>
      <c r="P93" s="162">
        <v>4.3133235607929494E-3</v>
      </c>
      <c r="Q93" s="137"/>
    </row>
    <row r="94" spans="1:17" x14ac:dyDescent="0.25">
      <c r="A94" s="158" t="s">
        <v>69</v>
      </c>
      <c r="B94" s="159">
        <v>3.275240330119109E-4</v>
      </c>
      <c r="C94" s="160">
        <v>3.5615510952100233E-4</v>
      </c>
      <c r="D94" s="160">
        <v>3.9733081959184702E-4</v>
      </c>
      <c r="E94" s="160">
        <v>2.3742997411240977E-3</v>
      </c>
      <c r="F94" s="160">
        <v>3.533860152424506E-3</v>
      </c>
      <c r="G94" s="161">
        <v>0</v>
      </c>
      <c r="H94" s="161">
        <v>0</v>
      </c>
      <c r="I94" s="160">
        <v>1.933949352045671E-3</v>
      </c>
      <c r="J94" s="160">
        <v>7.7483143755242992E-3</v>
      </c>
      <c r="K94" s="161">
        <v>0</v>
      </c>
      <c r="L94" s="160">
        <v>3.9077925951220373E-4</v>
      </c>
      <c r="M94" s="160">
        <v>4.226262001190794E-4</v>
      </c>
      <c r="N94" s="161">
        <v>0</v>
      </c>
      <c r="O94" s="160">
        <v>1.7650033190268215E-3</v>
      </c>
      <c r="P94" s="162">
        <v>4.06845995027385E-3</v>
      </c>
      <c r="Q94" s="137"/>
    </row>
    <row r="95" spans="1:17" ht="24" x14ac:dyDescent="0.25">
      <c r="A95" s="158" t="s">
        <v>49</v>
      </c>
      <c r="B95" s="159">
        <v>9.6266849992102527E-2</v>
      </c>
      <c r="C95" s="160">
        <v>9.3437047313416191E-2</v>
      </c>
      <c r="D95" s="160">
        <v>7.9800677724818317E-2</v>
      </c>
      <c r="E95" s="160">
        <v>5.6322154962623501E-2</v>
      </c>
      <c r="F95" s="160">
        <v>2.0436887703468867E-2</v>
      </c>
      <c r="G95" s="160">
        <v>5.9557156282946715E-2</v>
      </c>
      <c r="H95" s="160">
        <v>1.9404432680801602E-2</v>
      </c>
      <c r="I95" s="160">
        <v>5.3037626622631619E-3</v>
      </c>
      <c r="J95" s="160">
        <v>3.5430473000605286E-3</v>
      </c>
      <c r="K95" s="161">
        <v>0</v>
      </c>
      <c r="L95" s="160">
        <v>9.8144857843228225E-2</v>
      </c>
      <c r="M95" s="160">
        <v>9.8862049706385763E-2</v>
      </c>
      <c r="N95" s="160">
        <v>7.7688652910563774E-2</v>
      </c>
      <c r="O95" s="160">
        <v>7.7207084856325214E-2</v>
      </c>
      <c r="P95" s="162">
        <v>5.1062956286127628E-2</v>
      </c>
      <c r="Q95" s="137"/>
    </row>
    <row r="96" spans="1:17" x14ac:dyDescent="0.25">
      <c r="A96" s="158" t="s">
        <v>50</v>
      </c>
      <c r="B96" s="163">
        <v>0</v>
      </c>
      <c r="C96" s="161">
        <v>0</v>
      </c>
      <c r="D96" s="161">
        <v>0</v>
      </c>
      <c r="E96" s="160">
        <v>1.0682778317157742E-3</v>
      </c>
      <c r="F96" s="160">
        <v>0.11515254405273183</v>
      </c>
      <c r="G96" s="161">
        <v>0</v>
      </c>
      <c r="H96" s="160">
        <v>6.3978651588766739E-3</v>
      </c>
      <c r="I96" s="160">
        <v>3.6554888753220945E-2</v>
      </c>
      <c r="J96" s="160">
        <v>0.15257258983741212</v>
      </c>
      <c r="K96" s="160">
        <v>0.38214602851828006</v>
      </c>
      <c r="L96" s="161">
        <v>0</v>
      </c>
      <c r="M96" s="161">
        <v>0</v>
      </c>
      <c r="N96" s="161">
        <v>0</v>
      </c>
      <c r="O96" s="161">
        <v>0</v>
      </c>
      <c r="P96" s="162">
        <v>2.7397741096456926E-2</v>
      </c>
      <c r="Q96" s="137"/>
    </row>
    <row r="97" spans="1:17" x14ac:dyDescent="0.25">
      <c r="A97" s="158" t="s">
        <v>70</v>
      </c>
      <c r="B97" s="159">
        <v>9.3720898374747641E-4</v>
      </c>
      <c r="C97" s="161">
        <v>0</v>
      </c>
      <c r="D97" s="160">
        <v>7.7292246700629951E-4</v>
      </c>
      <c r="E97" s="160">
        <v>1.0708049006530082E-3</v>
      </c>
      <c r="F97" s="160">
        <v>2.6356659391568861E-3</v>
      </c>
      <c r="G97" s="161">
        <v>0</v>
      </c>
      <c r="H97" s="160">
        <v>2.439528785727453E-3</v>
      </c>
      <c r="I97" s="160">
        <v>3.2363867491642007E-3</v>
      </c>
      <c r="J97" s="160">
        <v>1.6635218220041508E-3</v>
      </c>
      <c r="K97" s="160">
        <v>1.0837987181793718E-2</v>
      </c>
      <c r="L97" s="160">
        <v>4.7606157748845902E-4</v>
      </c>
      <c r="M97" s="160">
        <v>6.9448484930872305E-4</v>
      </c>
      <c r="N97" s="160">
        <v>4.3496650699654751E-4</v>
      </c>
      <c r="O97" s="160">
        <v>1.2249173085506929E-3</v>
      </c>
      <c r="P97" s="164">
        <v>0</v>
      </c>
      <c r="Q97" s="137"/>
    </row>
    <row r="98" spans="1:17" x14ac:dyDescent="0.25">
      <c r="A98" s="158" t="s">
        <v>71</v>
      </c>
      <c r="B98" s="163">
        <v>0</v>
      </c>
      <c r="C98" s="161">
        <v>0</v>
      </c>
      <c r="D98" s="160">
        <v>8.0299971917183275E-4</v>
      </c>
      <c r="E98" s="160">
        <v>1.7382779265499206E-3</v>
      </c>
      <c r="F98" s="160">
        <v>6.314728992028773E-2</v>
      </c>
      <c r="G98" s="160">
        <v>1.0351603393512789E-3</v>
      </c>
      <c r="H98" s="160">
        <v>3.161672858350548E-4</v>
      </c>
      <c r="I98" s="160">
        <v>1.0149741800835563E-2</v>
      </c>
      <c r="J98" s="160">
        <v>4.6207550784030528E-2</v>
      </c>
      <c r="K98" s="160">
        <v>0.24409652310693733</v>
      </c>
      <c r="L98" s="161">
        <v>0</v>
      </c>
      <c r="M98" s="161">
        <v>0</v>
      </c>
      <c r="N98" s="160">
        <v>9.5672080870813257E-4</v>
      </c>
      <c r="O98" s="161">
        <v>0</v>
      </c>
      <c r="P98" s="162">
        <v>2.1324999462716845E-2</v>
      </c>
      <c r="Q98" s="137"/>
    </row>
    <row r="99" spans="1:17" x14ac:dyDescent="0.25">
      <c r="A99" s="158" t="s">
        <v>72</v>
      </c>
      <c r="B99" s="159">
        <v>3.2325731702091671E-4</v>
      </c>
      <c r="C99" s="160">
        <v>6.4801298553119431E-4</v>
      </c>
      <c r="D99" s="160">
        <v>1.5716233564606571E-3</v>
      </c>
      <c r="E99" s="160">
        <v>3.0083286924039794E-3</v>
      </c>
      <c r="F99" s="160">
        <v>4.4723207169195818E-2</v>
      </c>
      <c r="G99" s="160">
        <v>1.2827665803154598E-3</v>
      </c>
      <c r="H99" s="160">
        <v>3.7745476905176739E-3</v>
      </c>
      <c r="I99" s="160">
        <v>2.9689173964552542E-3</v>
      </c>
      <c r="J99" s="160">
        <v>4.0997544647831667E-2</v>
      </c>
      <c r="K99" s="160">
        <v>0.18836473689335934</v>
      </c>
      <c r="L99" s="160">
        <v>3.8568850601794258E-4</v>
      </c>
      <c r="M99" s="160">
        <v>3.8447751889787084E-4</v>
      </c>
      <c r="N99" s="160">
        <v>1.8113222340146225E-3</v>
      </c>
      <c r="O99" s="160">
        <v>1.3378335448164112E-3</v>
      </c>
      <c r="P99" s="162">
        <v>1.1739223101452692E-2</v>
      </c>
      <c r="Q99" s="137"/>
    </row>
    <row r="100" spans="1:17" x14ac:dyDescent="0.25">
      <c r="A100" s="158" t="s">
        <v>73</v>
      </c>
      <c r="B100" s="159">
        <v>3.6396589072884423E-3</v>
      </c>
      <c r="C100" s="160">
        <v>2.1772186785265694E-3</v>
      </c>
      <c r="D100" s="160">
        <v>3.6251264399052422E-3</v>
      </c>
      <c r="E100" s="160">
        <v>4.3449831906494478E-3</v>
      </c>
      <c r="F100" s="160">
        <v>2.0684226625070964E-2</v>
      </c>
      <c r="G100" s="160">
        <v>3.4492681121907499E-3</v>
      </c>
      <c r="H100" s="160">
        <v>1.6693033703899954E-3</v>
      </c>
      <c r="I100" s="160">
        <v>1.3335409077930164E-2</v>
      </c>
      <c r="J100" s="160">
        <v>2.1309092037739775E-2</v>
      </c>
      <c r="K100" s="160">
        <v>6.1308141029979155E-2</v>
      </c>
      <c r="L100" s="160">
        <v>3.5891801498711936E-3</v>
      </c>
      <c r="M100" s="160">
        <v>2.1933942902763407E-3</v>
      </c>
      <c r="N100" s="160">
        <v>3.5772769164629332E-3</v>
      </c>
      <c r="O100" s="160">
        <v>3.8907479446627959E-3</v>
      </c>
      <c r="P100" s="162">
        <v>8.5399050805977598E-3</v>
      </c>
      <c r="Q100" s="137"/>
    </row>
    <row r="101" spans="1:17" x14ac:dyDescent="0.25">
      <c r="A101" s="158" t="s">
        <v>74</v>
      </c>
      <c r="B101" s="159">
        <v>3.7520310369183909E-3</v>
      </c>
      <c r="C101" s="160">
        <v>5.0202520799454359E-3</v>
      </c>
      <c r="D101" s="160">
        <v>8.9241816716798435E-3</v>
      </c>
      <c r="E101" s="160">
        <v>1.0314676390216822E-2</v>
      </c>
      <c r="F101" s="160">
        <v>2.4621266557354405E-2</v>
      </c>
      <c r="G101" s="160">
        <v>2.625401480295486E-3</v>
      </c>
      <c r="H101" s="160">
        <v>5.3092981748313478E-3</v>
      </c>
      <c r="I101" s="160">
        <v>1.1518327762424022E-2</v>
      </c>
      <c r="J101" s="160">
        <v>4.2469824673906524E-2</v>
      </c>
      <c r="K101" s="160">
        <v>3.7732159238896376E-2</v>
      </c>
      <c r="L101" s="160">
        <v>3.6982767973543938E-3</v>
      </c>
      <c r="M101" s="160">
        <v>4.8689396232158783E-3</v>
      </c>
      <c r="N101" s="160">
        <v>8.273367195824886E-3</v>
      </c>
      <c r="O101" s="160">
        <v>1.2474650846822418E-2</v>
      </c>
      <c r="P101" s="162">
        <v>1.4735871135884539E-2</v>
      </c>
      <c r="Q101" s="137"/>
    </row>
    <row r="102" spans="1:17" x14ac:dyDescent="0.25">
      <c r="A102" s="158" t="s">
        <v>75</v>
      </c>
      <c r="B102" s="163">
        <v>0</v>
      </c>
      <c r="C102" s="160">
        <v>2.169868911894475E-3</v>
      </c>
      <c r="D102" s="160">
        <v>4.4082250681539792E-4</v>
      </c>
      <c r="E102" s="160">
        <v>8.9435518156934528E-4</v>
      </c>
      <c r="F102" s="160">
        <v>9.0929681190315081E-4</v>
      </c>
      <c r="G102" s="160">
        <v>4.4172274008024894E-3</v>
      </c>
      <c r="H102" s="160">
        <v>2.0894637106766666E-3</v>
      </c>
      <c r="I102" s="161">
        <v>0</v>
      </c>
      <c r="J102" s="161">
        <v>0</v>
      </c>
      <c r="K102" s="160">
        <v>3.4606185948169376E-4</v>
      </c>
      <c r="L102" s="161">
        <v>0</v>
      </c>
      <c r="M102" s="160">
        <v>1.5906088291266962E-3</v>
      </c>
      <c r="N102" s="160">
        <v>5.252107256676691E-4</v>
      </c>
      <c r="O102" s="161">
        <v>0</v>
      </c>
      <c r="P102" s="162">
        <v>1.6761436641705794E-3</v>
      </c>
      <c r="Q102" s="137"/>
    </row>
    <row r="103" spans="1:17" x14ac:dyDescent="0.25">
      <c r="A103" s="158" t="s">
        <v>76</v>
      </c>
      <c r="B103" s="159">
        <v>3.0144409107167834E-2</v>
      </c>
      <c r="C103" s="160">
        <v>4.9254249492740237E-2</v>
      </c>
      <c r="D103" s="160">
        <v>3.6780694471339567E-2</v>
      </c>
      <c r="E103" s="160">
        <v>3.7470625722244175E-2</v>
      </c>
      <c r="F103" s="160">
        <v>3.8668744926896093E-2</v>
      </c>
      <c r="G103" s="160">
        <v>2.0062550237475604E-2</v>
      </c>
      <c r="H103" s="160">
        <v>9.2518318084239878E-3</v>
      </c>
      <c r="I103" s="160">
        <v>1.1220210170987174E-2</v>
      </c>
      <c r="J103" s="160">
        <v>2.8532164566089046E-2</v>
      </c>
      <c r="K103" s="160">
        <v>5.2265302208276881E-2</v>
      </c>
      <c r="L103" s="160">
        <v>2.9735883961553147E-2</v>
      </c>
      <c r="M103" s="160">
        <v>4.8696337855692218E-2</v>
      </c>
      <c r="N103" s="160">
        <v>3.7833439508896533E-2</v>
      </c>
      <c r="O103" s="160">
        <v>4.3991522144698078E-2</v>
      </c>
      <c r="P103" s="162">
        <v>5.1175853639876534E-2</v>
      </c>
      <c r="Q103" s="137"/>
    </row>
    <row r="104" spans="1:17" x14ac:dyDescent="0.25">
      <c r="A104" s="158" t="s">
        <v>77</v>
      </c>
      <c r="B104" s="159">
        <v>0.3145262617805713</v>
      </c>
      <c r="C104" s="160">
        <v>0.53200936907495766</v>
      </c>
      <c r="D104" s="160">
        <v>0.63461974264047527</v>
      </c>
      <c r="E104" s="160">
        <v>0.57134155165825551</v>
      </c>
      <c r="F104" s="160">
        <v>0.48078134749282558</v>
      </c>
      <c r="G104" s="160">
        <v>0.28871196969462298</v>
      </c>
      <c r="H104" s="160">
        <v>0.26623334530670406</v>
      </c>
      <c r="I104" s="160">
        <v>0.28005091153384737</v>
      </c>
      <c r="J104" s="160">
        <v>0.41509849406259997</v>
      </c>
      <c r="K104" s="160">
        <v>0.31785062679807274</v>
      </c>
      <c r="L104" s="160">
        <v>0.29992528469666752</v>
      </c>
      <c r="M104" s="160">
        <v>0.49888299857191271</v>
      </c>
      <c r="N104" s="160">
        <v>0.62964524736686445</v>
      </c>
      <c r="O104" s="160">
        <v>0.66847085921102078</v>
      </c>
      <c r="P104" s="162">
        <v>0.67879275739228395</v>
      </c>
      <c r="Q104" s="137"/>
    </row>
    <row r="105" spans="1:17" x14ac:dyDescent="0.25">
      <c r="A105" s="158" t="s">
        <v>78</v>
      </c>
      <c r="B105" s="159">
        <v>0.38020242863666659</v>
      </c>
      <c r="C105" s="160">
        <v>0.27333291149286276</v>
      </c>
      <c r="D105" s="160">
        <v>0.18983436417850771</v>
      </c>
      <c r="E105" s="160">
        <v>0.10292941146158116</v>
      </c>
      <c r="F105" s="160">
        <v>2.4926312406113066E-2</v>
      </c>
      <c r="G105" s="160">
        <v>0.19900628347278429</v>
      </c>
      <c r="H105" s="160">
        <v>3.0758465919836574E-2</v>
      </c>
      <c r="I105" s="160">
        <v>1.8455369785356279E-2</v>
      </c>
      <c r="J105" s="160">
        <v>1.2511992695230317E-2</v>
      </c>
      <c r="K105" s="160">
        <v>4.5054565681340759E-3</v>
      </c>
      <c r="L105" s="160">
        <v>0.39032296456002213</v>
      </c>
      <c r="M105" s="160">
        <v>0.2971267528985605</v>
      </c>
      <c r="N105" s="160">
        <v>0.21648556864620599</v>
      </c>
      <c r="O105" s="160">
        <v>0.14713796095527623</v>
      </c>
      <c r="P105" s="162">
        <v>6.8014618787313103E-2</v>
      </c>
      <c r="Q105" s="137"/>
    </row>
    <row r="106" spans="1:17" x14ac:dyDescent="0.25">
      <c r="A106" s="158" t="s">
        <v>79</v>
      </c>
      <c r="B106" s="159">
        <v>6.4109663794289162E-4</v>
      </c>
      <c r="C106" s="160">
        <v>3.694861924422192E-4</v>
      </c>
      <c r="D106" s="161">
        <v>0</v>
      </c>
      <c r="E106" s="160">
        <v>3.6170313159962096E-4</v>
      </c>
      <c r="F106" s="160">
        <v>2.0807071480521476E-3</v>
      </c>
      <c r="G106" s="161">
        <v>0</v>
      </c>
      <c r="H106" s="161">
        <v>0</v>
      </c>
      <c r="I106" s="160">
        <v>3.9934270161308465E-4</v>
      </c>
      <c r="J106" s="161">
        <v>0</v>
      </c>
      <c r="K106" s="160">
        <v>2.1547474073915153E-3</v>
      </c>
      <c r="L106" s="160">
        <v>4.2277143195886544E-4</v>
      </c>
      <c r="M106" s="160">
        <v>8.0846966459526123E-4</v>
      </c>
      <c r="N106" s="161">
        <v>0</v>
      </c>
      <c r="O106" s="161">
        <v>0</v>
      </c>
      <c r="P106" s="162">
        <v>2.5754946749757869E-3</v>
      </c>
      <c r="Q106" s="137"/>
    </row>
    <row r="107" spans="1:17" x14ac:dyDescent="0.25">
      <c r="A107" s="158" t="s">
        <v>80</v>
      </c>
      <c r="B107" s="159">
        <v>9.5421750467083261E-2</v>
      </c>
      <c r="C107" s="160">
        <v>2.7012576527068489E-2</v>
      </c>
      <c r="D107" s="160">
        <v>1.3268506528344834E-2</v>
      </c>
      <c r="E107" s="160">
        <v>5.6814377022230463E-3</v>
      </c>
      <c r="F107" s="160">
        <v>1.1138871514711833E-3</v>
      </c>
      <c r="G107" s="160">
        <v>4.133661789602993E-2</v>
      </c>
      <c r="H107" s="160">
        <v>3.9158299728645068E-3</v>
      </c>
      <c r="I107" s="160">
        <v>2.8370246080999424E-3</v>
      </c>
      <c r="J107" s="161">
        <v>0</v>
      </c>
      <c r="K107" s="161">
        <v>0</v>
      </c>
      <c r="L107" s="160">
        <v>0.10157777196475927</v>
      </c>
      <c r="M107" s="160">
        <v>3.6113751173547565E-2</v>
      </c>
      <c r="N107" s="160">
        <v>1.1295594933680802E-2</v>
      </c>
      <c r="O107" s="160">
        <v>9.0579061126217202E-3</v>
      </c>
      <c r="P107" s="162">
        <v>2.6160200646627154E-3</v>
      </c>
      <c r="Q107" s="137"/>
    </row>
    <row r="108" spans="1:17" x14ac:dyDescent="0.25">
      <c r="A108" s="158" t="s">
        <v>81</v>
      </c>
      <c r="B108" s="163">
        <v>0</v>
      </c>
      <c r="C108" s="161">
        <v>0</v>
      </c>
      <c r="D108" s="161">
        <v>0</v>
      </c>
      <c r="E108" s="160">
        <v>9.9704639217433524E-4</v>
      </c>
      <c r="F108" s="160">
        <v>2.3719658067360839E-3</v>
      </c>
      <c r="G108" s="161">
        <v>0</v>
      </c>
      <c r="H108" s="160">
        <v>9.3514818296563343E-4</v>
      </c>
      <c r="I108" s="160">
        <v>4.4249089623772065E-3</v>
      </c>
      <c r="J108" s="160">
        <v>4.9830910656069516E-3</v>
      </c>
      <c r="K108" s="160">
        <v>9.3023139123588712E-4</v>
      </c>
      <c r="L108" s="161">
        <v>0</v>
      </c>
      <c r="M108" s="161">
        <v>0</v>
      </c>
      <c r="N108" s="161">
        <v>0</v>
      </c>
      <c r="O108" s="161">
        <v>0</v>
      </c>
      <c r="P108" s="162">
        <v>1.5988382145050689E-3</v>
      </c>
      <c r="Q108" s="137"/>
    </row>
    <row r="109" spans="1:17" x14ac:dyDescent="0.25">
      <c r="A109" s="158" t="s">
        <v>82</v>
      </c>
      <c r="B109" s="163">
        <v>0</v>
      </c>
      <c r="C109" s="161">
        <v>0</v>
      </c>
      <c r="D109" s="161">
        <v>0</v>
      </c>
      <c r="E109" s="160">
        <v>1.0831005792603019E-3</v>
      </c>
      <c r="F109" s="160">
        <v>2.5708682596569214E-3</v>
      </c>
      <c r="G109" s="161">
        <v>0</v>
      </c>
      <c r="H109" s="160">
        <v>3.1130862115588799E-3</v>
      </c>
      <c r="I109" s="160">
        <v>7.8641152814663048E-3</v>
      </c>
      <c r="J109" s="160">
        <v>3.3819963107504518E-3</v>
      </c>
      <c r="K109" s="161">
        <v>0</v>
      </c>
      <c r="L109" s="161">
        <v>0</v>
      </c>
      <c r="M109" s="161">
        <v>0</v>
      </c>
      <c r="N109" s="161">
        <v>0</v>
      </c>
      <c r="O109" s="160">
        <v>5.5050075381207883E-4</v>
      </c>
      <c r="P109" s="162">
        <v>4.229235529091981E-4</v>
      </c>
      <c r="Q109" s="137"/>
    </row>
    <row r="110" spans="1:17" x14ac:dyDescent="0.25">
      <c r="A110" s="158" t="s">
        <v>83</v>
      </c>
      <c r="B110" s="159">
        <v>1.2846816060394896E-3</v>
      </c>
      <c r="C110" s="160">
        <v>1.1753263508935286E-3</v>
      </c>
      <c r="D110" s="160">
        <v>1.4808162392898681E-3</v>
      </c>
      <c r="E110" s="160">
        <v>3.9740036344768531E-4</v>
      </c>
      <c r="F110" s="160">
        <v>1.5003805125840812E-3</v>
      </c>
      <c r="G110" s="160">
        <v>3.8768753449517105E-3</v>
      </c>
      <c r="H110" s="161">
        <v>0</v>
      </c>
      <c r="I110" s="161">
        <v>0</v>
      </c>
      <c r="J110" s="160">
        <v>6.2702260980758134E-3</v>
      </c>
      <c r="K110" s="161">
        <v>0</v>
      </c>
      <c r="L110" s="160">
        <v>1.1334240487324624E-3</v>
      </c>
      <c r="M110" s="160">
        <v>1.3946836541135301E-3</v>
      </c>
      <c r="N110" s="160">
        <v>1.3068611319093898E-3</v>
      </c>
      <c r="O110" s="161">
        <v>0</v>
      </c>
      <c r="P110" s="162">
        <v>1.0338052731928484E-3</v>
      </c>
      <c r="Q110" s="137"/>
    </row>
    <row r="111" spans="1:17" x14ac:dyDescent="0.25">
      <c r="A111" s="158" t="s">
        <v>84</v>
      </c>
      <c r="B111" s="159">
        <v>2.4061162048313496E-3</v>
      </c>
      <c r="C111" s="160">
        <v>2.5243481488945868E-3</v>
      </c>
      <c r="D111" s="160">
        <v>2.497058856709393E-3</v>
      </c>
      <c r="E111" s="160">
        <v>2.5400875248595017E-3</v>
      </c>
      <c r="F111" s="160">
        <v>1.0944534574579372E-2</v>
      </c>
      <c r="G111" s="160">
        <v>8.6540843152857743E-3</v>
      </c>
      <c r="H111" s="160">
        <v>9.1878628940816696E-3</v>
      </c>
      <c r="I111" s="160">
        <v>2.4954388486720651E-2</v>
      </c>
      <c r="J111" s="160">
        <v>2.4693212921208196E-2</v>
      </c>
      <c r="K111" s="160">
        <v>1.4015452491264449E-3</v>
      </c>
      <c r="L111" s="160">
        <v>1.9162771265188747E-3</v>
      </c>
      <c r="M111" s="160">
        <v>3.3665982610400231E-3</v>
      </c>
      <c r="N111" s="160">
        <v>5.0849608566707E-4</v>
      </c>
      <c r="O111" s="160">
        <v>2.3268854796018516E-3</v>
      </c>
      <c r="P111" s="162">
        <v>1.1239268209875817E-3</v>
      </c>
      <c r="Q111" s="137"/>
    </row>
    <row r="112" spans="1:17" x14ac:dyDescent="0.25">
      <c r="A112" s="158" t="s">
        <v>85</v>
      </c>
      <c r="B112" s="159">
        <v>1.0472348425879395E-4</v>
      </c>
      <c r="C112" s="161">
        <v>0</v>
      </c>
      <c r="D112" s="161">
        <v>0</v>
      </c>
      <c r="E112" s="161">
        <v>0</v>
      </c>
      <c r="F112" s="161">
        <v>0</v>
      </c>
      <c r="G112" s="160">
        <v>6.064691198974444E-4</v>
      </c>
      <c r="H112" s="161">
        <v>0</v>
      </c>
      <c r="I112" s="161">
        <v>0</v>
      </c>
      <c r="J112" s="161">
        <v>0</v>
      </c>
      <c r="K112" s="161">
        <v>0</v>
      </c>
      <c r="L112" s="161">
        <v>0</v>
      </c>
      <c r="M112" s="161">
        <v>0</v>
      </c>
      <c r="N112" s="161">
        <v>0</v>
      </c>
      <c r="O112" s="161">
        <v>0</v>
      </c>
      <c r="P112" s="164">
        <v>0</v>
      </c>
      <c r="Q112" s="137"/>
    </row>
    <row r="113" spans="1:17" x14ac:dyDescent="0.25">
      <c r="A113" s="158" t="s">
        <v>86</v>
      </c>
      <c r="B113" s="159">
        <v>5.4480009401862359E-3</v>
      </c>
      <c r="C113" s="160">
        <v>5.4796849418231866E-3</v>
      </c>
      <c r="D113" s="160">
        <v>8.7504077878886536E-3</v>
      </c>
      <c r="E113" s="160">
        <v>1.3488530627023855E-2</v>
      </c>
      <c r="F113" s="160">
        <v>1.2438143851608695E-2</v>
      </c>
      <c r="G113" s="160">
        <v>1.0073194374377705E-2</v>
      </c>
      <c r="H113" s="160">
        <v>1.9683781003484929E-2</v>
      </c>
      <c r="I113" s="160">
        <v>1.8439270031890338E-2</v>
      </c>
      <c r="J113" s="160">
        <v>2.6633257306906463E-2</v>
      </c>
      <c r="K113" s="160">
        <v>4.3129068410532444E-3</v>
      </c>
      <c r="L113" s="160">
        <v>5.9790512852441061E-3</v>
      </c>
      <c r="M113" s="160">
        <v>6.4034155032974627E-3</v>
      </c>
      <c r="N113" s="160">
        <v>6.9626883412880558E-3</v>
      </c>
      <c r="O113" s="160">
        <v>6.9765461095454961E-3</v>
      </c>
      <c r="P113" s="162">
        <v>1.1196371631968573E-2</v>
      </c>
      <c r="Q113" s="137"/>
    </row>
    <row r="114" spans="1:17" x14ac:dyDescent="0.25">
      <c r="A114" s="158" t="s">
        <v>87</v>
      </c>
      <c r="B114" s="159">
        <v>7.9363997970412617E-2</v>
      </c>
      <c r="C114" s="160">
        <v>6.5947401781100118E-2</v>
      </c>
      <c r="D114" s="160">
        <v>8.2051471700411424E-2</v>
      </c>
      <c r="E114" s="160">
        <v>0.22144119455061409</v>
      </c>
      <c r="F114" s="160">
        <v>0.25980815167288029</v>
      </c>
      <c r="G114" s="160">
        <v>0.35657245792075876</v>
      </c>
      <c r="H114" s="160">
        <v>0.61416643733730081</v>
      </c>
      <c r="I114" s="160">
        <v>0.57132915390964822</v>
      </c>
      <c r="J114" s="160">
        <v>0.32691155283002449</v>
      </c>
      <c r="K114" s="160">
        <v>8.4731561408055003E-2</v>
      </c>
      <c r="L114" s="160">
        <v>7.2334025998536916E-2</v>
      </c>
      <c r="M114" s="160">
        <v>6.2597193930402251E-2</v>
      </c>
      <c r="N114" s="160">
        <v>6.4932779794479423E-2</v>
      </c>
      <c r="O114" s="160">
        <v>8.6552641668119948E-2</v>
      </c>
      <c r="P114" s="162">
        <v>0.11146007040824321</v>
      </c>
      <c r="Q114" s="137"/>
    </row>
    <row r="115" spans="1:17" ht="24" x14ac:dyDescent="0.25">
      <c r="A115" s="158" t="s">
        <v>88</v>
      </c>
      <c r="B115" s="159">
        <v>8.2669171230833408E-2</v>
      </c>
      <c r="C115" s="160">
        <v>3.2879293341319837E-2</v>
      </c>
      <c r="D115" s="160">
        <v>1.5352183903000496E-2</v>
      </c>
      <c r="E115" s="160">
        <v>2.1967288905327197E-2</v>
      </c>
      <c r="F115" s="160">
        <v>8.2966562647352783E-3</v>
      </c>
      <c r="G115" s="160">
        <v>5.7870309676339771E-2</v>
      </c>
      <c r="H115" s="160">
        <v>2.9595431130528715E-2</v>
      </c>
      <c r="I115" s="160">
        <v>2.0077866082456739E-2</v>
      </c>
      <c r="J115" s="161">
        <v>0</v>
      </c>
      <c r="K115" s="161">
        <v>0</v>
      </c>
      <c r="L115" s="160">
        <v>8.8979399472763204E-2</v>
      </c>
      <c r="M115" s="160">
        <v>3.5572378225321749E-2</v>
      </c>
      <c r="N115" s="160">
        <v>1.5885426310330422E-2</v>
      </c>
      <c r="O115" s="160">
        <v>1.7231945229002968E-2</v>
      </c>
      <c r="P115" s="162">
        <v>1.1973177094259088E-2</v>
      </c>
      <c r="Q115" s="137"/>
    </row>
    <row r="116" spans="1:17" x14ac:dyDescent="0.25">
      <c r="A116" s="158" t="s">
        <v>89</v>
      </c>
      <c r="B116" s="159">
        <v>7.2414672778741871E-5</v>
      </c>
      <c r="C116" s="161">
        <v>0</v>
      </c>
      <c r="D116" s="161">
        <v>0</v>
      </c>
      <c r="E116" s="161">
        <v>0</v>
      </c>
      <c r="F116" s="160">
        <v>4.1301284804852337E-4</v>
      </c>
      <c r="G116" s="160">
        <v>4.1936403452024379E-4</v>
      </c>
      <c r="H116" s="161">
        <v>0</v>
      </c>
      <c r="I116" s="160">
        <v>1.9750424078917258E-3</v>
      </c>
      <c r="J116" s="161">
        <v>0</v>
      </c>
      <c r="K116" s="161">
        <v>0</v>
      </c>
      <c r="L116" s="161">
        <v>0</v>
      </c>
      <c r="M116" s="161">
        <v>0</v>
      </c>
      <c r="N116" s="161">
        <v>0</v>
      </c>
      <c r="O116" s="161">
        <v>0</v>
      </c>
      <c r="P116" s="164">
        <v>0</v>
      </c>
      <c r="Q116" s="137"/>
    </row>
    <row r="117" spans="1:17" x14ac:dyDescent="0.25">
      <c r="A117" s="158" t="s">
        <v>90</v>
      </c>
      <c r="B117" s="163">
        <v>0</v>
      </c>
      <c r="C117" s="160">
        <v>3.1626190712696819E-4</v>
      </c>
      <c r="D117" s="160">
        <v>6.8723658546396109E-4</v>
      </c>
      <c r="E117" s="160">
        <v>3.6497851642399337E-3</v>
      </c>
      <c r="F117" s="160">
        <v>6.155558004597079E-3</v>
      </c>
      <c r="G117" s="160">
        <v>1.277885578088223E-3</v>
      </c>
      <c r="H117" s="160">
        <v>7.6380362753444868E-3</v>
      </c>
      <c r="I117" s="160">
        <v>7.9852152865273474E-3</v>
      </c>
      <c r="J117" s="161">
        <v>0</v>
      </c>
      <c r="K117" s="160">
        <v>1.0564808527424778E-2</v>
      </c>
      <c r="L117" s="161">
        <v>0</v>
      </c>
      <c r="M117" s="160">
        <v>3.7528752074129988E-4</v>
      </c>
      <c r="N117" s="160">
        <v>5.172409587088562E-4</v>
      </c>
      <c r="O117" s="160">
        <v>1.4111567744804438E-3</v>
      </c>
      <c r="P117" s="162">
        <v>4.8491557393051847E-3</v>
      </c>
      <c r="Q117" s="137"/>
    </row>
    <row r="118" spans="1:17" x14ac:dyDescent="0.25">
      <c r="A118" s="158" t="s">
        <v>91</v>
      </c>
      <c r="B118" s="163">
        <v>0</v>
      </c>
      <c r="C118" s="160">
        <v>1.2438002328461603E-3</v>
      </c>
      <c r="D118" s="160">
        <v>7.7077022184206549E-4</v>
      </c>
      <c r="E118" s="160">
        <v>9.411896089206874E-3</v>
      </c>
      <c r="F118" s="160">
        <v>0.21266299220598375</v>
      </c>
      <c r="G118" s="160">
        <v>2.5402789245150348E-3</v>
      </c>
      <c r="H118" s="160">
        <v>3.9625803741460269E-2</v>
      </c>
      <c r="I118" s="160">
        <v>0.16064760121108954</v>
      </c>
      <c r="J118" s="160">
        <v>0.27887789572600358</v>
      </c>
      <c r="K118" s="160">
        <v>0.54263925909909416</v>
      </c>
      <c r="L118" s="161">
        <v>0</v>
      </c>
      <c r="M118" s="160">
        <v>4.4085245363985586E-4</v>
      </c>
      <c r="N118" s="160">
        <v>4.9677748369414735E-4</v>
      </c>
      <c r="O118" s="160">
        <v>1.6758929281344482E-3</v>
      </c>
      <c r="P118" s="162">
        <v>5.966808492585015E-2</v>
      </c>
      <c r="Q118" s="137"/>
    </row>
    <row r="119" spans="1:17" x14ac:dyDescent="0.25">
      <c r="A119" s="158" t="s">
        <v>92</v>
      </c>
      <c r="B119" s="159">
        <v>4.1033241043450961E-3</v>
      </c>
      <c r="C119" s="160">
        <v>1.8637308157377692E-2</v>
      </c>
      <c r="D119" s="160">
        <v>5.7812458476006835E-2</v>
      </c>
      <c r="E119" s="160">
        <v>0.26247415406686397</v>
      </c>
      <c r="F119" s="160">
        <v>0.49470595986840238</v>
      </c>
      <c r="G119" s="160">
        <v>0.23640549220577611</v>
      </c>
      <c r="H119" s="160">
        <v>0.67834672553884601</v>
      </c>
      <c r="I119" s="160">
        <v>0.69119621761155481</v>
      </c>
      <c r="J119" s="160">
        <v>0.64077785452069491</v>
      </c>
      <c r="K119" s="160">
        <v>0.40585316469067784</v>
      </c>
      <c r="L119" s="160">
        <v>1.2992104253947991E-3</v>
      </c>
      <c r="M119" s="160">
        <v>1.6441474822657738E-2</v>
      </c>
      <c r="N119" s="160">
        <v>3.036856383847495E-2</v>
      </c>
      <c r="O119" s="160">
        <v>0.10026135242972017</v>
      </c>
      <c r="P119" s="162">
        <v>0.26884981224897803</v>
      </c>
      <c r="Q119" s="137"/>
    </row>
    <row r="120" spans="1:17" x14ac:dyDescent="0.25">
      <c r="A120" s="158" t="s">
        <v>93</v>
      </c>
      <c r="B120" s="159">
        <v>0.65659044684157819</v>
      </c>
      <c r="C120" s="160">
        <v>0.7375848406343013</v>
      </c>
      <c r="D120" s="160">
        <v>0.76823466800031959</v>
      </c>
      <c r="E120" s="160">
        <v>0.62747469937293376</v>
      </c>
      <c r="F120" s="160">
        <v>0.26495728179441858</v>
      </c>
      <c r="G120" s="160">
        <v>0.61076397724491926</v>
      </c>
      <c r="H120" s="160">
        <v>0.24400890646753659</v>
      </c>
      <c r="I120" s="160">
        <v>0.11403170397588196</v>
      </c>
      <c r="J120" s="160">
        <v>7.582897889588848E-2</v>
      </c>
      <c r="K120" s="160">
        <v>4.0942767682803062E-2</v>
      </c>
      <c r="L120" s="160">
        <v>0.64603156472916257</v>
      </c>
      <c r="M120" s="160">
        <v>0.7309512163994637</v>
      </c>
      <c r="N120" s="160">
        <v>0.76873566335559529</v>
      </c>
      <c r="O120" s="160">
        <v>0.74980106101841881</v>
      </c>
      <c r="P120" s="162">
        <v>0.60558837253979103</v>
      </c>
      <c r="Q120" s="137"/>
    </row>
    <row r="121" spans="1:17" x14ac:dyDescent="0.25">
      <c r="A121" s="158" t="s">
        <v>94</v>
      </c>
      <c r="B121" s="159">
        <v>0.33209214186800251</v>
      </c>
      <c r="C121" s="160">
        <v>0.23957252050729572</v>
      </c>
      <c r="D121" s="160">
        <v>0.16912337486875778</v>
      </c>
      <c r="E121" s="160">
        <v>9.125506265189845E-2</v>
      </c>
      <c r="F121" s="160">
        <v>1.5685880378520114E-2</v>
      </c>
      <c r="G121" s="160">
        <v>0.14247795952925285</v>
      </c>
      <c r="H121" s="160">
        <v>1.4647280640086455E-2</v>
      </c>
      <c r="I121" s="160">
        <v>1.1260206841786771E-2</v>
      </c>
      <c r="J121" s="160">
        <v>3.5402409093727847E-4</v>
      </c>
      <c r="K121" s="161">
        <v>0</v>
      </c>
      <c r="L121" s="160">
        <v>0.34488488024333491</v>
      </c>
      <c r="M121" s="160">
        <v>0.24873727201061713</v>
      </c>
      <c r="N121" s="160">
        <v>0.19734438558879427</v>
      </c>
      <c r="O121" s="160">
        <v>0.14351905092494371</v>
      </c>
      <c r="P121" s="162">
        <v>5.7716555007286938E-2</v>
      </c>
      <c r="Q121" s="137"/>
    </row>
    <row r="122" spans="1:17" ht="24" x14ac:dyDescent="0.25">
      <c r="A122" s="158" t="s">
        <v>95</v>
      </c>
      <c r="B122" s="159">
        <v>3.4494893592433794E-3</v>
      </c>
      <c r="C122" s="160">
        <v>2.0600130149057276E-3</v>
      </c>
      <c r="D122" s="160">
        <v>3.2850668520038022E-4</v>
      </c>
      <c r="E122" s="160">
        <v>7.6023999518058639E-4</v>
      </c>
      <c r="F122" s="160">
        <v>2.0729846793102339E-3</v>
      </c>
      <c r="G122" s="161">
        <v>0</v>
      </c>
      <c r="H122" s="161">
        <v>0</v>
      </c>
      <c r="I122" s="160">
        <v>4.4960379142390339E-3</v>
      </c>
      <c r="J122" s="160">
        <v>1.4077981969228368E-3</v>
      </c>
      <c r="K122" s="161">
        <v>0</v>
      </c>
      <c r="L122" s="160">
        <v>3.7918076164484031E-3</v>
      </c>
      <c r="M122" s="160">
        <v>1.9286232747867385E-3</v>
      </c>
      <c r="N122" s="160">
        <v>1.3087052003280515E-3</v>
      </c>
      <c r="O122" s="160">
        <v>9.817095131002848E-4</v>
      </c>
      <c r="P122" s="162">
        <v>1.1177831481376731E-3</v>
      </c>
      <c r="Q122" s="137"/>
    </row>
    <row r="123" spans="1:17" x14ac:dyDescent="0.25">
      <c r="A123" s="158" t="s">
        <v>96</v>
      </c>
      <c r="B123" s="159">
        <v>3.7645978268290724E-3</v>
      </c>
      <c r="C123" s="160">
        <v>5.8525554614582086E-4</v>
      </c>
      <c r="D123" s="160">
        <v>3.0429851624093002E-3</v>
      </c>
      <c r="E123" s="160">
        <v>4.9741626596762518E-3</v>
      </c>
      <c r="F123" s="160">
        <v>3.7593430687673408E-3</v>
      </c>
      <c r="G123" s="160">
        <v>6.5344065174489513E-3</v>
      </c>
      <c r="H123" s="160">
        <v>1.5733247336726611E-2</v>
      </c>
      <c r="I123" s="160">
        <v>1.0383017158921676E-2</v>
      </c>
      <c r="J123" s="160">
        <v>2.7534485695525262E-3</v>
      </c>
      <c r="K123" s="161">
        <v>0</v>
      </c>
      <c r="L123" s="160">
        <v>3.992536985659499E-3</v>
      </c>
      <c r="M123" s="160">
        <v>1.1252735180933963E-3</v>
      </c>
      <c r="N123" s="160">
        <v>1.2286635744047935E-3</v>
      </c>
      <c r="O123" s="160">
        <v>2.3497764112015164E-3</v>
      </c>
      <c r="P123" s="162">
        <v>2.210236390650008E-3</v>
      </c>
      <c r="Q123" s="137"/>
    </row>
    <row r="124" spans="1:17" x14ac:dyDescent="0.25">
      <c r="A124" s="158" t="s">
        <v>97</v>
      </c>
      <c r="B124" s="159">
        <v>6.4917832819679056E-2</v>
      </c>
      <c r="C124" s="160">
        <v>0.19550898600890809</v>
      </c>
      <c r="D124" s="160">
        <v>0.40604374523973663</v>
      </c>
      <c r="E124" s="160">
        <v>0.73390208860625195</v>
      </c>
      <c r="F124" s="160">
        <v>0.95091634965719674</v>
      </c>
      <c r="G124" s="160">
        <v>0.4389861921979194</v>
      </c>
      <c r="H124" s="160">
        <v>0.93470342870135126</v>
      </c>
      <c r="I124" s="160">
        <v>0.98605162031567661</v>
      </c>
      <c r="J124" s="160">
        <v>0.99585108878662232</v>
      </c>
      <c r="K124" s="160">
        <v>0.99602410733885971</v>
      </c>
      <c r="L124" s="160">
        <v>5.7181309058980841E-2</v>
      </c>
      <c r="M124" s="160">
        <v>0.15389943489089317</v>
      </c>
      <c r="N124" s="160">
        <v>0.31786328632469557</v>
      </c>
      <c r="O124" s="160">
        <v>0.56984981403520951</v>
      </c>
      <c r="P124" s="162">
        <v>0.83071042343323553</v>
      </c>
      <c r="Q124" s="137"/>
    </row>
    <row r="125" spans="1:17" x14ac:dyDescent="0.25">
      <c r="A125" s="158" t="s">
        <v>98</v>
      </c>
      <c r="B125" s="159">
        <v>6.3585749916605094E-2</v>
      </c>
      <c r="C125" s="160">
        <v>0.221575203226548</v>
      </c>
      <c r="D125" s="160">
        <v>0.43948170053266139</v>
      </c>
      <c r="E125" s="160">
        <v>0.56063211091568366</v>
      </c>
      <c r="F125" s="160">
        <v>0.78878892988638405</v>
      </c>
      <c r="G125" s="160">
        <v>0.21776899076707079</v>
      </c>
      <c r="H125" s="160">
        <v>0.45986123516469668</v>
      </c>
      <c r="I125" s="160">
        <v>0.69169885183700297</v>
      </c>
      <c r="J125" s="160">
        <v>0.80729479698633766</v>
      </c>
      <c r="K125" s="160">
        <v>0.87730641917152108</v>
      </c>
      <c r="L125" s="160">
        <v>5.3695328122232808E-2</v>
      </c>
      <c r="M125" s="160">
        <v>0.19347050485420442</v>
      </c>
      <c r="N125" s="160">
        <v>0.37250379711415094</v>
      </c>
      <c r="O125" s="160">
        <v>0.53050509222165509</v>
      </c>
      <c r="P125" s="162">
        <v>0.74473080399683167</v>
      </c>
      <c r="Q125" s="137"/>
    </row>
    <row r="126" spans="1:17" x14ac:dyDescent="0.25">
      <c r="A126" s="158" t="s">
        <v>99</v>
      </c>
      <c r="B126" s="163">
        <v>0</v>
      </c>
      <c r="C126" s="160">
        <v>3.7607928653172822E-4</v>
      </c>
      <c r="D126" s="160">
        <v>6.1904793552198193E-3</v>
      </c>
      <c r="E126" s="160">
        <v>7.1976879744743663E-2</v>
      </c>
      <c r="F126" s="160">
        <v>0.6361764367397108</v>
      </c>
      <c r="G126" s="160">
        <v>1.2080449891304506E-3</v>
      </c>
      <c r="H126" s="160">
        <v>0.10575796725479089</v>
      </c>
      <c r="I126" s="160">
        <v>0.38225875400524373</v>
      </c>
      <c r="J126" s="160">
        <v>0.77685820080659396</v>
      </c>
      <c r="K126" s="160">
        <v>0.96731858507865764</v>
      </c>
      <c r="L126" s="161">
        <v>0</v>
      </c>
      <c r="M126" s="160">
        <v>4.4626893047852235E-4</v>
      </c>
      <c r="N126" s="160">
        <v>2.6407686006258146E-3</v>
      </c>
      <c r="O126" s="160">
        <v>2.1690545134053538E-2</v>
      </c>
      <c r="P126" s="162">
        <v>0.39037216230521871</v>
      </c>
      <c r="Q126" s="137"/>
    </row>
    <row r="127" spans="1:17" x14ac:dyDescent="0.25">
      <c r="A127" s="158" t="s">
        <v>100</v>
      </c>
      <c r="B127" s="159">
        <v>4.1991584794544588E-4</v>
      </c>
      <c r="C127" s="161">
        <v>0</v>
      </c>
      <c r="D127" s="160">
        <v>1.7000755583611242E-3</v>
      </c>
      <c r="E127" s="160">
        <v>4.7343580189211018E-3</v>
      </c>
      <c r="F127" s="160">
        <v>6.4639494299071404E-3</v>
      </c>
      <c r="G127" s="161">
        <v>0</v>
      </c>
      <c r="H127" s="160">
        <v>1.594617952422605E-3</v>
      </c>
      <c r="I127" s="160">
        <v>2.6195049251939283E-3</v>
      </c>
      <c r="J127" s="160">
        <v>3.1435787615768829E-3</v>
      </c>
      <c r="K127" s="160">
        <v>1.4739055585724021E-2</v>
      </c>
      <c r="L127" s="160">
        <v>5.0101484953195231E-4</v>
      </c>
      <c r="M127" s="161">
        <v>0</v>
      </c>
      <c r="N127" s="160">
        <v>1.0232864759209303E-3</v>
      </c>
      <c r="O127" s="160">
        <v>3.2953621541676071E-3</v>
      </c>
      <c r="P127" s="162">
        <v>7.4017992918469907E-3</v>
      </c>
      <c r="Q127" s="137"/>
    </row>
    <row r="128" spans="1:17" x14ac:dyDescent="0.25">
      <c r="A128" s="158" t="s">
        <v>101</v>
      </c>
      <c r="B128" s="163">
        <v>0</v>
      </c>
      <c r="C128" s="161">
        <v>0</v>
      </c>
      <c r="D128" s="160">
        <v>1.3286703371030637E-3</v>
      </c>
      <c r="E128" s="160">
        <v>8.3596261400599222E-3</v>
      </c>
      <c r="F128" s="160">
        <v>0.23040355578119931</v>
      </c>
      <c r="G128" s="161">
        <v>0</v>
      </c>
      <c r="H128" s="160">
        <v>6.9848367024673208E-3</v>
      </c>
      <c r="I128" s="160">
        <v>0.10525917925295802</v>
      </c>
      <c r="J128" s="160">
        <v>0.2441952769761821</v>
      </c>
      <c r="K128" s="160">
        <v>0.66006485886933708</v>
      </c>
      <c r="L128" s="161">
        <v>0</v>
      </c>
      <c r="M128" s="161">
        <v>0</v>
      </c>
      <c r="N128" s="160">
        <v>9.803001234647145E-4</v>
      </c>
      <c r="O128" s="160">
        <v>2.1837670403280678E-3</v>
      </c>
      <c r="P128" s="162">
        <v>8.8310263309784656E-2</v>
      </c>
      <c r="Q128" s="137"/>
    </row>
    <row r="129" spans="1:17" x14ac:dyDescent="0.25">
      <c r="A129" s="158" t="s">
        <v>102</v>
      </c>
      <c r="B129" s="163">
        <v>0</v>
      </c>
      <c r="C129" s="161">
        <v>0</v>
      </c>
      <c r="D129" s="160">
        <v>1.099417613658479E-3</v>
      </c>
      <c r="E129" s="160">
        <v>1.493686445281336E-3</v>
      </c>
      <c r="F129" s="160">
        <v>0.12445019763465047</v>
      </c>
      <c r="G129" s="161">
        <v>0</v>
      </c>
      <c r="H129" s="160">
        <v>1.4581157728801393E-3</v>
      </c>
      <c r="I129" s="160">
        <v>1.8422095276774183E-2</v>
      </c>
      <c r="J129" s="160">
        <v>5.7961347934765338E-2</v>
      </c>
      <c r="K129" s="160">
        <v>0.5536985262198838</v>
      </c>
      <c r="L129" s="161">
        <v>0</v>
      </c>
      <c r="M129" s="161">
        <v>0</v>
      </c>
      <c r="N129" s="160">
        <v>7.7119875827639302E-4</v>
      </c>
      <c r="O129" s="160">
        <v>1.5181509411962193E-3</v>
      </c>
      <c r="P129" s="162">
        <v>3.2401257704874654E-2</v>
      </c>
      <c r="Q129" s="137"/>
    </row>
    <row r="130" spans="1:17" x14ac:dyDescent="0.25">
      <c r="A130" s="158" t="s">
        <v>103</v>
      </c>
      <c r="B130" s="159">
        <v>0.15712520217528281</v>
      </c>
      <c r="C130" s="160">
        <v>0.56967005819694394</v>
      </c>
      <c r="D130" s="160">
        <v>0.86454816513233479</v>
      </c>
      <c r="E130" s="160">
        <v>0.9711292486087777</v>
      </c>
      <c r="F130" s="160">
        <v>0.998185038948741</v>
      </c>
      <c r="G130" s="160">
        <v>0.72297521962325784</v>
      </c>
      <c r="H130" s="160">
        <v>0.97924340127093834</v>
      </c>
      <c r="I130" s="160">
        <v>0.99601901228867784</v>
      </c>
      <c r="J130" s="160">
        <v>0.99697682610323635</v>
      </c>
      <c r="K130" s="161">
        <v>1</v>
      </c>
      <c r="L130" s="160">
        <v>0.12633334326725618</v>
      </c>
      <c r="M130" s="160">
        <v>0.48537012471496255</v>
      </c>
      <c r="N130" s="160">
        <v>0.78646651656758959</v>
      </c>
      <c r="O130" s="160">
        <v>0.94369241608197663</v>
      </c>
      <c r="P130" s="162">
        <v>0.99328565828172599</v>
      </c>
      <c r="Q130" s="137"/>
    </row>
    <row r="131" spans="1:17" x14ac:dyDescent="0.25">
      <c r="A131" s="158" t="s">
        <v>104</v>
      </c>
      <c r="B131" s="159">
        <v>0.6659097452337861</v>
      </c>
      <c r="C131" s="160">
        <v>0.86510875323650138</v>
      </c>
      <c r="D131" s="160">
        <v>0.9192526077295633</v>
      </c>
      <c r="E131" s="160">
        <v>0.88329625477979501</v>
      </c>
      <c r="F131" s="160">
        <v>0.82799278860364534</v>
      </c>
      <c r="G131" s="160">
        <v>0.68510643847022401</v>
      </c>
      <c r="H131" s="160">
        <v>0.69442355014133827</v>
      </c>
      <c r="I131" s="160">
        <v>0.73568519200681159</v>
      </c>
      <c r="J131" s="160">
        <v>0.72868446152461275</v>
      </c>
      <c r="K131" s="160">
        <v>0.85645754691288556</v>
      </c>
      <c r="L131" s="160">
        <v>0.64892950769960001</v>
      </c>
      <c r="M131" s="160">
        <v>0.84861638623631042</v>
      </c>
      <c r="N131" s="160">
        <v>0.92414453415557951</v>
      </c>
      <c r="O131" s="160">
        <v>0.93785885451676165</v>
      </c>
      <c r="P131" s="162">
        <v>0.92473287045560082</v>
      </c>
      <c r="Q131" s="137"/>
    </row>
    <row r="132" spans="1:17" x14ac:dyDescent="0.25">
      <c r="A132" s="158" t="s">
        <v>105</v>
      </c>
      <c r="B132" s="159">
        <v>0.25692583877783942</v>
      </c>
      <c r="C132" s="160">
        <v>0.61013282955634396</v>
      </c>
      <c r="D132" s="160">
        <v>0.75829998478375038</v>
      </c>
      <c r="E132" s="160">
        <v>0.74671979545792844</v>
      </c>
      <c r="F132" s="160">
        <v>0.90341853512052561</v>
      </c>
      <c r="G132" s="160">
        <v>0.37810681099419341</v>
      </c>
      <c r="H132" s="160">
        <v>0.43675616196929817</v>
      </c>
      <c r="I132" s="160">
        <v>0.76297768186741266</v>
      </c>
      <c r="J132" s="160">
        <v>0.94372975144614468</v>
      </c>
      <c r="K132" s="160">
        <v>0.99291428307339857</v>
      </c>
      <c r="L132" s="160">
        <v>0.21864378248926614</v>
      </c>
      <c r="M132" s="160">
        <v>0.57249839851182083</v>
      </c>
      <c r="N132" s="160">
        <v>0.75132653745755307</v>
      </c>
      <c r="O132" s="160">
        <v>0.79989081606931378</v>
      </c>
      <c r="P132" s="162">
        <v>0.92805398393431526</v>
      </c>
      <c r="Q132" s="137"/>
    </row>
    <row r="133" spans="1:17" x14ac:dyDescent="0.25">
      <c r="A133" s="158" t="s">
        <v>106</v>
      </c>
      <c r="B133" s="159">
        <v>0.18838076261629827</v>
      </c>
      <c r="C133" s="160">
        <v>0.6024307467587442</v>
      </c>
      <c r="D133" s="160">
        <v>0.81870960476554344</v>
      </c>
      <c r="E133" s="160">
        <v>0.83893005709637292</v>
      </c>
      <c r="F133" s="160">
        <v>0.94495552575291264</v>
      </c>
      <c r="G133" s="160">
        <v>0.42491638788066832</v>
      </c>
      <c r="H133" s="160">
        <v>0.60892216847770353</v>
      </c>
      <c r="I133" s="160">
        <v>0.85806698004811455</v>
      </c>
      <c r="J133" s="160">
        <v>0.97868037352557358</v>
      </c>
      <c r="K133" s="161">
        <v>1</v>
      </c>
      <c r="L133" s="160">
        <v>0.1575731714074223</v>
      </c>
      <c r="M133" s="160">
        <v>0.54366388367558993</v>
      </c>
      <c r="N133" s="160">
        <v>0.78737958430736099</v>
      </c>
      <c r="O133" s="160">
        <v>0.88351283568104733</v>
      </c>
      <c r="P133" s="162">
        <v>0.9580020522172924</v>
      </c>
      <c r="Q133" s="137"/>
    </row>
    <row r="134" spans="1:17" x14ac:dyDescent="0.25">
      <c r="A134" s="158" t="s">
        <v>107</v>
      </c>
      <c r="B134" s="159">
        <v>3.7182646188105474E-4</v>
      </c>
      <c r="C134" s="160">
        <v>2.9062316581416046E-3</v>
      </c>
      <c r="D134" s="160">
        <v>2.1220933941692281E-2</v>
      </c>
      <c r="E134" s="160">
        <v>0.13122681623866481</v>
      </c>
      <c r="F134" s="160">
        <v>0.66787766361527334</v>
      </c>
      <c r="G134" s="160">
        <v>1.2055742752050572E-2</v>
      </c>
      <c r="H134" s="160">
        <v>0.10554469205065503</v>
      </c>
      <c r="I134" s="160">
        <v>0.4141474824311831</v>
      </c>
      <c r="J134" s="160">
        <v>0.84967746065725946</v>
      </c>
      <c r="K134" s="160">
        <v>0.98622191837347706</v>
      </c>
      <c r="L134" s="160">
        <v>3.8212531503947528E-4</v>
      </c>
      <c r="M134" s="160">
        <v>2.6315990019210793E-3</v>
      </c>
      <c r="N134" s="160">
        <v>8.7898976004800577E-3</v>
      </c>
      <c r="O134" s="160">
        <v>5.3445370381508414E-2</v>
      </c>
      <c r="P134" s="162">
        <v>0.45870092510494331</v>
      </c>
      <c r="Q134" s="137"/>
    </row>
    <row r="135" spans="1:17" x14ac:dyDescent="0.25">
      <c r="A135" s="158" t="s">
        <v>108</v>
      </c>
      <c r="B135" s="159">
        <v>9.5588224301675601E-2</v>
      </c>
      <c r="C135" s="160">
        <v>0.19380131369193679</v>
      </c>
      <c r="D135" s="160">
        <v>0.27700007216187261</v>
      </c>
      <c r="E135" s="160">
        <v>0.33577349509233806</v>
      </c>
      <c r="F135" s="160">
        <v>0.36270346301136891</v>
      </c>
      <c r="G135" s="160">
        <v>0.14309232684974307</v>
      </c>
      <c r="H135" s="160">
        <v>0.12872932850812427</v>
      </c>
      <c r="I135" s="160">
        <v>0.17945373839745424</v>
      </c>
      <c r="J135" s="160">
        <v>0.23379253122028773</v>
      </c>
      <c r="K135" s="160">
        <v>0.39387329749429312</v>
      </c>
      <c r="L135" s="160">
        <v>9.3347293308823714E-2</v>
      </c>
      <c r="M135" s="160">
        <v>0.17890831233177229</v>
      </c>
      <c r="N135" s="160">
        <v>0.24975149154785953</v>
      </c>
      <c r="O135" s="160">
        <v>0.3396560917402342</v>
      </c>
      <c r="P135" s="162">
        <v>0.47418437890896686</v>
      </c>
      <c r="Q135" s="137"/>
    </row>
    <row r="136" spans="1:17" x14ac:dyDescent="0.25">
      <c r="A136" s="158" t="s">
        <v>109</v>
      </c>
      <c r="B136" s="163">
        <v>0</v>
      </c>
      <c r="C136" s="160">
        <v>1.374316280139329E-3</v>
      </c>
      <c r="D136" s="160">
        <v>1.1431130828776709E-3</v>
      </c>
      <c r="E136" s="160">
        <v>3.5488669872218636E-3</v>
      </c>
      <c r="F136" s="160">
        <v>0.10445583499211575</v>
      </c>
      <c r="G136" s="161">
        <v>0</v>
      </c>
      <c r="H136" s="160">
        <v>5.2317247780863082E-3</v>
      </c>
      <c r="I136" s="160">
        <v>4.0588413525297552E-2</v>
      </c>
      <c r="J136" s="160">
        <v>0.10387063244483127</v>
      </c>
      <c r="K136" s="160">
        <v>0.35368369763822155</v>
      </c>
      <c r="L136" s="161">
        <v>0</v>
      </c>
      <c r="M136" s="160">
        <v>5.9404350042051865E-4</v>
      </c>
      <c r="N136" s="160">
        <v>2.0298660195462582E-3</v>
      </c>
      <c r="O136" s="160">
        <v>1.3114748840207088E-3</v>
      </c>
      <c r="P136" s="162">
        <v>3.1808299769705395E-2</v>
      </c>
      <c r="Q136" s="137"/>
    </row>
    <row r="137" spans="1:17" x14ac:dyDescent="0.25">
      <c r="A137" s="158" t="s">
        <v>110</v>
      </c>
      <c r="B137" s="159">
        <v>8.2947510998412953E-5</v>
      </c>
      <c r="C137" s="160">
        <v>2.2140809742365558E-3</v>
      </c>
      <c r="D137" s="160">
        <v>1.4989515430476028E-2</v>
      </c>
      <c r="E137" s="160">
        <v>8.3068062750329977E-2</v>
      </c>
      <c r="F137" s="160">
        <v>0.52005703041336493</v>
      </c>
      <c r="G137" s="160">
        <v>6.7448775382058746E-3</v>
      </c>
      <c r="H137" s="160">
        <v>5.5507691620637657E-2</v>
      </c>
      <c r="I137" s="160">
        <v>0.21955378819841223</v>
      </c>
      <c r="J137" s="160">
        <v>0.61077080831593744</v>
      </c>
      <c r="K137" s="160">
        <v>0.928458217698235</v>
      </c>
      <c r="L137" s="161">
        <v>0</v>
      </c>
      <c r="M137" s="160">
        <v>8.4363491689601236E-4</v>
      </c>
      <c r="N137" s="160">
        <v>7.5205378254639549E-3</v>
      </c>
      <c r="O137" s="160">
        <v>4.3207594279912484E-2</v>
      </c>
      <c r="P137" s="162">
        <v>0.3443325626278233</v>
      </c>
      <c r="Q137" s="137"/>
    </row>
    <row r="138" spans="1:17" x14ac:dyDescent="0.25">
      <c r="A138" s="158" t="s">
        <v>111</v>
      </c>
      <c r="B138" s="159">
        <v>5.8622823541925077E-4</v>
      </c>
      <c r="C138" s="160">
        <v>4.5748023273287893E-3</v>
      </c>
      <c r="D138" s="160">
        <v>2.3415984241903737E-2</v>
      </c>
      <c r="E138" s="160">
        <v>7.9420827999774915E-2</v>
      </c>
      <c r="F138" s="160">
        <v>0.3300187504524833</v>
      </c>
      <c r="G138" s="160">
        <v>2.3082343230231197E-3</v>
      </c>
      <c r="H138" s="160">
        <v>2.5580449063807277E-2</v>
      </c>
      <c r="I138" s="160">
        <v>5.6514712656287019E-2</v>
      </c>
      <c r="J138" s="160">
        <v>0.22175331762094291</v>
      </c>
      <c r="K138" s="160">
        <v>0.75907441392936004</v>
      </c>
      <c r="L138" s="160">
        <v>3.4171346362705298E-4</v>
      </c>
      <c r="M138" s="160">
        <v>3.5869212345644879E-3</v>
      </c>
      <c r="N138" s="160">
        <v>1.5572627890875414E-2</v>
      </c>
      <c r="O138" s="160">
        <v>5.0352798538703183E-2</v>
      </c>
      <c r="P138" s="162">
        <v>0.26613148012629545</v>
      </c>
      <c r="Q138" s="137"/>
    </row>
    <row r="139" spans="1:17" x14ac:dyDescent="0.25">
      <c r="A139" s="158" t="s">
        <v>112</v>
      </c>
      <c r="B139" s="163">
        <v>0</v>
      </c>
      <c r="C139" s="160">
        <v>2.125561786335274E-3</v>
      </c>
      <c r="D139" s="160">
        <v>3.4830954430633623E-2</v>
      </c>
      <c r="E139" s="160">
        <v>0.14181946243039467</v>
      </c>
      <c r="F139" s="160">
        <v>0.65731507680800405</v>
      </c>
      <c r="G139" s="160">
        <v>6.3068387197564354E-3</v>
      </c>
      <c r="H139" s="160">
        <v>5.843307027670263E-2</v>
      </c>
      <c r="I139" s="160">
        <v>0.39724497488486094</v>
      </c>
      <c r="J139" s="160">
        <v>0.84153683566842108</v>
      </c>
      <c r="K139" s="160">
        <v>0.98568686934375538</v>
      </c>
      <c r="L139" s="161">
        <v>0</v>
      </c>
      <c r="M139" s="160">
        <v>4.0025207522680724E-4</v>
      </c>
      <c r="N139" s="160">
        <v>1.6161544725204955E-2</v>
      </c>
      <c r="O139" s="160">
        <v>9.3044067435369221E-2</v>
      </c>
      <c r="P139" s="162">
        <v>0.45063909471001345</v>
      </c>
      <c r="Q139" s="137"/>
    </row>
    <row r="140" spans="1:17" x14ac:dyDescent="0.25">
      <c r="A140" s="158" t="s">
        <v>113</v>
      </c>
      <c r="B140" s="163">
        <v>0</v>
      </c>
      <c r="C140" s="161">
        <v>0</v>
      </c>
      <c r="D140" s="160">
        <v>1.6621761504662452E-3</v>
      </c>
      <c r="E140" s="160">
        <v>1.626185007892692E-3</v>
      </c>
      <c r="F140" s="160">
        <v>8.7664630186848492E-3</v>
      </c>
      <c r="G140" s="160">
        <v>1.235005840830593E-3</v>
      </c>
      <c r="H140" s="161">
        <v>0</v>
      </c>
      <c r="I140" s="161">
        <v>0</v>
      </c>
      <c r="J140" s="160">
        <v>1.6280556524586451E-3</v>
      </c>
      <c r="K140" s="160">
        <v>4.452554315622332E-2</v>
      </c>
      <c r="L140" s="161">
        <v>0</v>
      </c>
      <c r="M140" s="161">
        <v>0</v>
      </c>
      <c r="N140" s="160">
        <v>1.2326975945035081E-3</v>
      </c>
      <c r="O140" s="160">
        <v>1.136869544034681E-3</v>
      </c>
      <c r="P140" s="162">
        <v>3.5195708658399181E-3</v>
      </c>
      <c r="Q140" s="137"/>
    </row>
    <row r="141" spans="1:17" x14ac:dyDescent="0.25">
      <c r="A141" s="158" t="s">
        <v>114</v>
      </c>
      <c r="B141" s="163">
        <v>0</v>
      </c>
      <c r="C141" s="160">
        <v>5.5679446224745583E-5</v>
      </c>
      <c r="D141" s="160">
        <v>1.2669171144967068E-3</v>
      </c>
      <c r="E141" s="160">
        <v>1.6742204057888465E-2</v>
      </c>
      <c r="F141" s="160">
        <v>0.40447828470509739</v>
      </c>
      <c r="G141" s="160">
        <v>2.9652649917135559E-4</v>
      </c>
      <c r="H141" s="160">
        <v>1.5412382935983121E-2</v>
      </c>
      <c r="I141" s="160">
        <v>0.15256010330824155</v>
      </c>
      <c r="J141" s="160">
        <v>0.43617735269382707</v>
      </c>
      <c r="K141" s="160">
        <v>0.81837159857854225</v>
      </c>
      <c r="L141" s="161">
        <v>0</v>
      </c>
      <c r="M141" s="161">
        <v>0</v>
      </c>
      <c r="N141" s="160">
        <v>7.6843361911152768E-4</v>
      </c>
      <c r="O141" s="160">
        <v>4.4033182122889432E-3</v>
      </c>
      <c r="P141" s="162">
        <v>0.22884149735060033</v>
      </c>
      <c r="Q141" s="137"/>
    </row>
    <row r="142" spans="1:17" x14ac:dyDescent="0.25">
      <c r="A142" s="158" t="s">
        <v>115</v>
      </c>
      <c r="B142" s="159">
        <v>2.1194399143536432E-2</v>
      </c>
      <c r="C142" s="160">
        <v>5.5742894405732699E-2</v>
      </c>
      <c r="D142" s="160">
        <v>0.10351246083296395</v>
      </c>
      <c r="E142" s="160">
        <v>0.15916973491289629</v>
      </c>
      <c r="F142" s="160">
        <v>0.54738217364657493</v>
      </c>
      <c r="G142" s="160">
        <v>3.2636181411538158E-2</v>
      </c>
      <c r="H142" s="160">
        <v>0.17430921502464802</v>
      </c>
      <c r="I142" s="160">
        <v>0.35911891387354056</v>
      </c>
      <c r="J142" s="160">
        <v>0.58656018056885462</v>
      </c>
      <c r="K142" s="160">
        <v>0.84548541586545989</v>
      </c>
      <c r="L142" s="160">
        <v>2.0054122919451311E-2</v>
      </c>
      <c r="M142" s="160">
        <v>5.1003751075779875E-2</v>
      </c>
      <c r="N142" s="160">
        <v>8.8232500442971373E-2</v>
      </c>
      <c r="O142" s="160">
        <v>0.1255793307117653</v>
      </c>
      <c r="P142" s="162">
        <v>0.38775969441167346</v>
      </c>
      <c r="Q142" s="137"/>
    </row>
    <row r="143" spans="1:17" x14ac:dyDescent="0.25">
      <c r="A143" s="158" t="s">
        <v>116</v>
      </c>
      <c r="B143" s="159">
        <v>0.25977009567227655</v>
      </c>
      <c r="C143" s="160">
        <v>0.60449828050074794</v>
      </c>
      <c r="D143" s="160">
        <v>0.82730840521794735</v>
      </c>
      <c r="E143" s="160">
        <v>0.9335511265486951</v>
      </c>
      <c r="F143" s="160">
        <v>0.98969741530450905</v>
      </c>
      <c r="G143" s="160">
        <v>0.62497226035183495</v>
      </c>
      <c r="H143" s="160">
        <v>0.94872563528857223</v>
      </c>
      <c r="I143" s="160">
        <v>0.97866751562637899</v>
      </c>
      <c r="J143" s="160">
        <v>0.99638764229642784</v>
      </c>
      <c r="K143" s="160">
        <v>0.99631811995239783</v>
      </c>
      <c r="L143" s="160">
        <v>0.22671663074109072</v>
      </c>
      <c r="M143" s="160">
        <v>0.54905162425789633</v>
      </c>
      <c r="N143" s="160">
        <v>0.77986532585280632</v>
      </c>
      <c r="O143" s="160">
        <v>0.90292230885139813</v>
      </c>
      <c r="P143" s="162">
        <v>0.97473003297126892</v>
      </c>
      <c r="Q143" s="137"/>
    </row>
    <row r="144" spans="1:17" x14ac:dyDescent="0.25">
      <c r="A144" s="158" t="s">
        <v>117</v>
      </c>
      <c r="B144" s="159">
        <v>2.0926025034233443E-2</v>
      </c>
      <c r="C144" s="160">
        <v>7.7321688491978666E-2</v>
      </c>
      <c r="D144" s="160">
        <v>0.18467133302449143</v>
      </c>
      <c r="E144" s="160">
        <v>0.23272250729742958</v>
      </c>
      <c r="F144" s="160">
        <v>0.19865920267589482</v>
      </c>
      <c r="G144" s="160">
        <v>6.5463852848973936E-2</v>
      </c>
      <c r="H144" s="160">
        <v>6.8343870238857143E-2</v>
      </c>
      <c r="I144" s="160">
        <v>0.1067743056293647</v>
      </c>
      <c r="J144" s="160">
        <v>0.10853305265144729</v>
      </c>
      <c r="K144" s="160">
        <v>0.15048250131631738</v>
      </c>
      <c r="L144" s="160">
        <v>1.5731763232126945E-2</v>
      </c>
      <c r="M144" s="160">
        <v>6.8009897247751402E-2</v>
      </c>
      <c r="N144" s="160">
        <v>0.1355753758996659</v>
      </c>
      <c r="O144" s="160">
        <v>0.25710709666820891</v>
      </c>
      <c r="P144" s="162">
        <v>0.3058158731911742</v>
      </c>
      <c r="Q144" s="137"/>
    </row>
    <row r="145" spans="1:17" x14ac:dyDescent="0.25">
      <c r="A145" s="158" t="s">
        <v>118</v>
      </c>
      <c r="B145" s="163">
        <v>0</v>
      </c>
      <c r="C145" s="160">
        <v>1.6077524427668497E-3</v>
      </c>
      <c r="D145" s="160">
        <v>3.1540342201506521E-3</v>
      </c>
      <c r="E145" s="160">
        <v>1.8751591542764137E-2</v>
      </c>
      <c r="F145" s="160">
        <v>9.3773343209057794E-2</v>
      </c>
      <c r="G145" s="160">
        <v>1.0351970846629007E-3</v>
      </c>
      <c r="H145" s="160">
        <v>8.8861133720292435E-3</v>
      </c>
      <c r="I145" s="160">
        <v>3.5371387750247375E-2</v>
      </c>
      <c r="J145" s="160">
        <v>6.7545106976739169E-2</v>
      </c>
      <c r="K145" s="160">
        <v>8.6037717811298819E-2</v>
      </c>
      <c r="L145" s="161">
        <v>0</v>
      </c>
      <c r="M145" s="160">
        <v>1.9078156888793843E-3</v>
      </c>
      <c r="N145" s="160">
        <v>9.7935255748260908E-4</v>
      </c>
      <c r="O145" s="160">
        <v>1.0363099694062164E-2</v>
      </c>
      <c r="P145" s="162">
        <v>9.1654845301123736E-2</v>
      </c>
      <c r="Q145" s="137"/>
    </row>
    <row r="146" spans="1:17" x14ac:dyDescent="0.25">
      <c r="A146" s="158" t="s">
        <v>119</v>
      </c>
      <c r="B146" s="163">
        <v>0</v>
      </c>
      <c r="C146" s="161">
        <v>0</v>
      </c>
      <c r="D146" s="161">
        <v>0</v>
      </c>
      <c r="E146" s="160">
        <v>9.5581956775722687E-4</v>
      </c>
      <c r="F146" s="160">
        <v>1.9202292312629076E-3</v>
      </c>
      <c r="G146" s="161">
        <v>0</v>
      </c>
      <c r="H146" s="160">
        <v>2.6673028973663699E-3</v>
      </c>
      <c r="I146" s="160">
        <v>1.4360194737812473E-3</v>
      </c>
      <c r="J146" s="160">
        <v>2.0049311169893129E-3</v>
      </c>
      <c r="K146" s="160">
        <v>5.262461603975868E-3</v>
      </c>
      <c r="L146" s="161">
        <v>0</v>
      </c>
      <c r="M146" s="161">
        <v>0</v>
      </c>
      <c r="N146" s="161">
        <v>0</v>
      </c>
      <c r="O146" s="161">
        <v>0</v>
      </c>
      <c r="P146" s="162">
        <v>1.096951224661382E-3</v>
      </c>
      <c r="Q146" s="137"/>
    </row>
    <row r="147" spans="1:17" x14ac:dyDescent="0.25">
      <c r="A147" s="158" t="s">
        <v>120</v>
      </c>
      <c r="B147" s="163">
        <v>0</v>
      </c>
      <c r="C147" s="161">
        <v>0</v>
      </c>
      <c r="D147" s="161">
        <v>0</v>
      </c>
      <c r="E147" s="160">
        <v>1.5644136382727094E-3</v>
      </c>
      <c r="F147" s="160">
        <v>9.0979842074030329E-2</v>
      </c>
      <c r="G147" s="161">
        <v>0</v>
      </c>
      <c r="H147" s="160">
        <v>1.4581157728801393E-3</v>
      </c>
      <c r="I147" s="160">
        <v>7.8060574165768407E-3</v>
      </c>
      <c r="J147" s="160">
        <v>3.9411114796884091E-2</v>
      </c>
      <c r="K147" s="160">
        <v>0.38134236428728219</v>
      </c>
      <c r="L147" s="161">
        <v>0</v>
      </c>
      <c r="M147" s="161">
        <v>0</v>
      </c>
      <c r="N147" s="161">
        <v>0</v>
      </c>
      <c r="O147" s="160">
        <v>5.940774788715244E-4</v>
      </c>
      <c r="P147" s="162">
        <v>3.0999511958433503E-2</v>
      </c>
      <c r="Q147" s="137"/>
    </row>
    <row r="148" spans="1:17" x14ac:dyDescent="0.25">
      <c r="A148" s="158" t="s">
        <v>121</v>
      </c>
      <c r="B148" s="163">
        <v>0</v>
      </c>
      <c r="C148" s="161">
        <v>0</v>
      </c>
      <c r="D148" s="161">
        <v>0</v>
      </c>
      <c r="E148" s="160">
        <v>4.5227219288846077E-4</v>
      </c>
      <c r="F148" s="160">
        <v>2.0553063763861785E-3</v>
      </c>
      <c r="G148" s="160">
        <v>3.1057137383607797E-4</v>
      </c>
      <c r="H148" s="161">
        <v>0</v>
      </c>
      <c r="I148" s="160">
        <v>1.4360194737812473E-3</v>
      </c>
      <c r="J148" s="160">
        <v>1.0051625790643856E-3</v>
      </c>
      <c r="K148" s="160">
        <v>4.7542703971399213E-3</v>
      </c>
      <c r="L148" s="161">
        <v>0</v>
      </c>
      <c r="M148" s="161">
        <v>0</v>
      </c>
      <c r="N148" s="161">
        <v>0</v>
      </c>
      <c r="O148" s="161">
        <v>0</v>
      </c>
      <c r="P148" s="162">
        <v>1.5859196449747954E-3</v>
      </c>
      <c r="Q148" s="137"/>
    </row>
    <row r="149" spans="1:17" x14ac:dyDescent="0.25">
      <c r="A149" s="158" t="s">
        <v>122</v>
      </c>
      <c r="B149" s="159">
        <v>9.3591141421981198E-4</v>
      </c>
      <c r="C149" s="160">
        <v>9.1724734914819782E-4</v>
      </c>
      <c r="D149" s="160">
        <v>1.146383703041766E-3</v>
      </c>
      <c r="E149" s="160">
        <v>9.4105090221150648E-4</v>
      </c>
      <c r="F149" s="160">
        <v>4.1211401398866037E-3</v>
      </c>
      <c r="G149" s="161">
        <v>0</v>
      </c>
      <c r="H149" s="160">
        <v>2.8056547848998763E-4</v>
      </c>
      <c r="I149" s="160">
        <v>1.4360194737812473E-3</v>
      </c>
      <c r="J149" s="161">
        <v>0</v>
      </c>
      <c r="K149" s="160">
        <v>1.0279188653428122E-2</v>
      </c>
      <c r="L149" s="160">
        <v>1.1166654430044213E-3</v>
      </c>
      <c r="M149" s="160">
        <v>6.6879888633597354E-4</v>
      </c>
      <c r="N149" s="160">
        <v>4.4442964179701287E-4</v>
      </c>
      <c r="O149" s="160">
        <v>1.4245081850361692E-3</v>
      </c>
      <c r="P149" s="162">
        <v>3.9827287896570668E-3</v>
      </c>
      <c r="Q149" s="137"/>
    </row>
    <row r="150" spans="1:17" x14ac:dyDescent="0.25">
      <c r="A150" s="158" t="s">
        <v>123</v>
      </c>
      <c r="B150" s="163">
        <v>0</v>
      </c>
      <c r="C150" s="160">
        <v>1.2057707294906787E-3</v>
      </c>
      <c r="D150" s="160">
        <v>1.4790804533627482E-3</v>
      </c>
      <c r="E150" s="160">
        <v>2.3910278091591052E-3</v>
      </c>
      <c r="F150" s="160">
        <v>2.1967905648367203E-2</v>
      </c>
      <c r="G150" s="160">
        <v>8.3216290669720821E-4</v>
      </c>
      <c r="H150" s="160">
        <v>2.1438724194102333E-4</v>
      </c>
      <c r="I150" s="160">
        <v>1.204861071928467E-2</v>
      </c>
      <c r="J150" s="160">
        <v>7.3051489843587204E-3</v>
      </c>
      <c r="K150" s="160">
        <v>8.2551524864778264E-2</v>
      </c>
      <c r="L150" s="161">
        <v>0</v>
      </c>
      <c r="M150" s="160">
        <v>1.4308100262967224E-3</v>
      </c>
      <c r="N150" s="160">
        <v>7.9690154575749544E-4</v>
      </c>
      <c r="O150" s="160">
        <v>2.7010852130401005E-3</v>
      </c>
      <c r="P150" s="162">
        <v>8.0405132693696091E-3</v>
      </c>
      <c r="Q150" s="137"/>
    </row>
    <row r="151" spans="1:17" x14ac:dyDescent="0.25">
      <c r="A151" s="158" t="s">
        <v>124</v>
      </c>
      <c r="B151" s="159">
        <v>0.20708239004784557</v>
      </c>
      <c r="C151" s="160">
        <v>0.34407773142322429</v>
      </c>
      <c r="D151" s="160">
        <v>0.48561795121842455</v>
      </c>
      <c r="E151" s="160">
        <v>0.62032494746445421</v>
      </c>
      <c r="F151" s="160">
        <v>0.88450972304323416</v>
      </c>
      <c r="G151" s="160">
        <v>0.31366769710591458</v>
      </c>
      <c r="H151" s="160">
        <v>0.52996157925980703</v>
      </c>
      <c r="I151" s="160">
        <v>0.75714138321589741</v>
      </c>
      <c r="J151" s="160">
        <v>0.94147453728568897</v>
      </c>
      <c r="K151" s="160">
        <v>0.98808526236389127</v>
      </c>
      <c r="L151" s="160">
        <v>0.19750893180144852</v>
      </c>
      <c r="M151" s="160">
        <v>0.32420827513156564</v>
      </c>
      <c r="N151" s="160">
        <v>0.44648132399379975</v>
      </c>
      <c r="O151" s="160">
        <v>0.57235637782809479</v>
      </c>
      <c r="P151" s="162">
        <v>0.8191087897066861</v>
      </c>
      <c r="Q151" s="137"/>
    </row>
    <row r="152" spans="1:17" x14ac:dyDescent="0.25">
      <c r="A152" s="158" t="s">
        <v>125</v>
      </c>
      <c r="B152" s="159">
        <v>0.99480573929208094</v>
      </c>
      <c r="C152" s="160">
        <v>0.97829479713408773</v>
      </c>
      <c r="D152" s="160">
        <v>0.87044478801954162</v>
      </c>
      <c r="E152" s="160">
        <v>0.32649702849881407</v>
      </c>
      <c r="F152" s="160">
        <v>3.4397456287008736E-2</v>
      </c>
      <c r="G152" s="160">
        <v>0.79034262047132109</v>
      </c>
      <c r="H152" s="160">
        <v>0.12108993860798893</v>
      </c>
      <c r="I152" s="160">
        <v>3.1083546358129124E-2</v>
      </c>
      <c r="J152" s="160">
        <v>1.071218407106281E-2</v>
      </c>
      <c r="K152" s="160">
        <v>3.4354245308711407E-3</v>
      </c>
      <c r="L152" s="160">
        <v>0.99689573935552278</v>
      </c>
      <c r="M152" s="160">
        <v>0.98694041811706124</v>
      </c>
      <c r="N152" s="160">
        <v>0.93471824519096669</v>
      </c>
      <c r="O152" s="160">
        <v>0.63965848458391261</v>
      </c>
      <c r="P152" s="162">
        <v>0.11407045608291916</v>
      </c>
      <c r="Q152" s="137"/>
    </row>
    <row r="153" spans="1:17" x14ac:dyDescent="0.25">
      <c r="A153" s="158" t="s">
        <v>126</v>
      </c>
      <c r="B153" s="159">
        <v>1.1031773267064695E-3</v>
      </c>
      <c r="C153" s="160">
        <v>7.1876301822239796E-4</v>
      </c>
      <c r="D153" s="160">
        <v>3.3431168220346918E-3</v>
      </c>
      <c r="E153" s="160">
        <v>5.5426823581521661E-3</v>
      </c>
      <c r="F153" s="160">
        <v>1.4067933948164158E-3</v>
      </c>
      <c r="G153" s="160">
        <v>4.4172274008024894E-3</v>
      </c>
      <c r="H153" s="160">
        <v>1.7123519582613218E-3</v>
      </c>
      <c r="I153" s="160">
        <v>4.5742778173419159E-4</v>
      </c>
      <c r="J153" s="161">
        <v>0</v>
      </c>
      <c r="K153" s="161">
        <v>0</v>
      </c>
      <c r="L153" s="160">
        <v>4.0616844245626373E-4</v>
      </c>
      <c r="M153" s="160">
        <v>4.0239310281159048E-4</v>
      </c>
      <c r="N153" s="160">
        <v>3.0132872818000255E-3</v>
      </c>
      <c r="O153" s="160">
        <v>7.2407712981759969E-3</v>
      </c>
      <c r="P153" s="162">
        <v>2.6306616908016258E-3</v>
      </c>
      <c r="Q153" s="137"/>
    </row>
    <row r="154" spans="1:17" x14ac:dyDescent="0.25">
      <c r="A154" s="158" t="s">
        <v>127</v>
      </c>
      <c r="B154" s="159">
        <v>2.5167036035407524E-3</v>
      </c>
      <c r="C154" s="160">
        <v>6.3351078510635837E-3</v>
      </c>
      <c r="D154" s="160">
        <v>2.6255399681588354E-2</v>
      </c>
      <c r="E154" s="160">
        <v>2.6300848343695466E-2</v>
      </c>
      <c r="F154" s="160">
        <v>5.5225956530875015E-4</v>
      </c>
      <c r="G154" s="160">
        <v>2.0282728144719486E-2</v>
      </c>
      <c r="H154" s="160">
        <v>6.988449442202573E-3</v>
      </c>
      <c r="I154" s="160">
        <v>6.1850307419854787E-4</v>
      </c>
      <c r="J154" s="161">
        <v>0</v>
      </c>
      <c r="K154" s="161">
        <v>0</v>
      </c>
      <c r="L154" s="160">
        <v>1.763990667706736E-3</v>
      </c>
      <c r="M154" s="160">
        <v>5.8427846783168178E-3</v>
      </c>
      <c r="N154" s="160">
        <v>1.5045225286601455E-2</v>
      </c>
      <c r="O154" s="160">
        <v>3.3618638751616046E-2</v>
      </c>
      <c r="P154" s="162">
        <v>1.4515699546519285E-2</v>
      </c>
      <c r="Q154" s="137"/>
    </row>
    <row r="155" spans="1:17" ht="24" x14ac:dyDescent="0.25">
      <c r="A155" s="158" t="s">
        <v>128</v>
      </c>
      <c r="B155" s="163">
        <v>0</v>
      </c>
      <c r="C155" s="160">
        <v>3.3458610886271561E-4</v>
      </c>
      <c r="D155" s="160">
        <v>7.4319900302763689E-4</v>
      </c>
      <c r="E155" s="160">
        <v>1.2669753287936295E-2</v>
      </c>
      <c r="F155" s="160">
        <v>0.12535295004352831</v>
      </c>
      <c r="G155" s="160">
        <v>5.6999939811179443E-3</v>
      </c>
      <c r="H155" s="160">
        <v>5.8667394899592017E-2</v>
      </c>
      <c r="I155" s="160">
        <v>3.8566072988743649E-2</v>
      </c>
      <c r="J155" s="160">
        <v>9.2740456725936088E-2</v>
      </c>
      <c r="K155" s="160">
        <v>0.4518646347240356</v>
      </c>
      <c r="L155" s="161">
        <v>0</v>
      </c>
      <c r="M155" s="160">
        <v>3.9703166407314652E-4</v>
      </c>
      <c r="N155" s="161">
        <v>0</v>
      </c>
      <c r="O155" s="160">
        <v>2.2027204764612858E-3</v>
      </c>
      <c r="P155" s="162">
        <v>3.7392133953615819E-2</v>
      </c>
      <c r="Q155" s="137"/>
    </row>
    <row r="156" spans="1:17" x14ac:dyDescent="0.25">
      <c r="A156" s="158" t="s">
        <v>129</v>
      </c>
      <c r="B156" s="159">
        <v>1.574379777672551E-3</v>
      </c>
      <c r="C156" s="160">
        <v>1.4316745887764803E-2</v>
      </c>
      <c r="D156" s="160">
        <v>9.9213496473808019E-2</v>
      </c>
      <c r="E156" s="160">
        <v>0.62898968751140294</v>
      </c>
      <c r="F156" s="160">
        <v>0.83829054070933706</v>
      </c>
      <c r="G156" s="160">
        <v>0.17925743000203875</v>
      </c>
      <c r="H156" s="160">
        <v>0.81154186509195558</v>
      </c>
      <c r="I156" s="160">
        <v>0.9292744497971942</v>
      </c>
      <c r="J156" s="160">
        <v>0.89654735920300155</v>
      </c>
      <c r="K156" s="160">
        <v>0.54469994074509309</v>
      </c>
      <c r="L156" s="160">
        <v>9.34101534316344E-4</v>
      </c>
      <c r="M156" s="160">
        <v>6.4173724377379702E-3</v>
      </c>
      <c r="N156" s="160">
        <v>4.7223242240631305E-2</v>
      </c>
      <c r="O156" s="160">
        <v>0.31727938488983437</v>
      </c>
      <c r="P156" s="162">
        <v>0.83139104872614367</v>
      </c>
      <c r="Q156" s="137"/>
    </row>
    <row r="157" spans="1:17" x14ac:dyDescent="0.25">
      <c r="A157" s="158" t="s">
        <v>130</v>
      </c>
      <c r="B157" s="159">
        <v>3.2903458583449759E-3</v>
      </c>
      <c r="C157" s="160">
        <v>1.5817285037650582E-3</v>
      </c>
      <c r="D157" s="160">
        <v>8.7044751643403898E-4</v>
      </c>
      <c r="E157" s="161">
        <v>0</v>
      </c>
      <c r="F157" s="161">
        <v>0</v>
      </c>
      <c r="G157" s="161">
        <v>0</v>
      </c>
      <c r="H157" s="161">
        <v>0</v>
      </c>
      <c r="I157" s="161">
        <v>0</v>
      </c>
      <c r="J157" s="161">
        <v>0</v>
      </c>
      <c r="K157" s="161">
        <v>0</v>
      </c>
      <c r="L157" s="160">
        <v>3.9258154775357774E-3</v>
      </c>
      <c r="M157" s="160">
        <v>1.876934766049862E-3</v>
      </c>
      <c r="N157" s="160">
        <v>1.037080377462191E-3</v>
      </c>
      <c r="O157" s="161">
        <v>0</v>
      </c>
      <c r="P157" s="164">
        <v>0</v>
      </c>
      <c r="Q157" s="137"/>
    </row>
    <row r="158" spans="1:17" x14ac:dyDescent="0.25">
      <c r="A158" s="158" t="s">
        <v>131</v>
      </c>
      <c r="B158" s="159">
        <v>1.6446885878166045E-3</v>
      </c>
      <c r="C158" s="160">
        <v>2.3189981837689423E-4</v>
      </c>
      <c r="D158" s="161">
        <v>0</v>
      </c>
      <c r="E158" s="161">
        <v>0</v>
      </c>
      <c r="F158" s="161">
        <v>0</v>
      </c>
      <c r="G158" s="160">
        <v>5.6522332416330881E-3</v>
      </c>
      <c r="H158" s="161">
        <v>0</v>
      </c>
      <c r="I158" s="161">
        <v>0</v>
      </c>
      <c r="J158" s="161">
        <v>0</v>
      </c>
      <c r="K158" s="161">
        <v>0</v>
      </c>
      <c r="L158" s="160">
        <v>1.0522626166399418E-3</v>
      </c>
      <c r="M158" s="161">
        <v>0</v>
      </c>
      <c r="N158" s="161">
        <v>0</v>
      </c>
      <c r="O158" s="161">
        <v>0</v>
      </c>
      <c r="P158" s="164">
        <v>0</v>
      </c>
      <c r="Q158" s="137"/>
    </row>
    <row r="159" spans="1:17" x14ac:dyDescent="0.25">
      <c r="A159" s="158" t="s">
        <v>132</v>
      </c>
      <c r="B159" s="159">
        <v>9.8286785041679808E-4</v>
      </c>
      <c r="C159" s="160">
        <v>7.4256600448264294E-4</v>
      </c>
      <c r="D159" s="160">
        <v>4.4011533477101466E-4</v>
      </c>
      <c r="E159" s="160">
        <v>9.1553820562148688E-5</v>
      </c>
      <c r="F159" s="161">
        <v>0</v>
      </c>
      <c r="G159" s="160">
        <v>1.0756250930728096E-3</v>
      </c>
      <c r="H159" s="160">
        <v>4.3395108441131888E-4</v>
      </c>
      <c r="I159" s="161">
        <v>0</v>
      </c>
      <c r="J159" s="161">
        <v>0</v>
      </c>
      <c r="K159" s="161">
        <v>0</v>
      </c>
      <c r="L159" s="160">
        <v>9.5108304977273609E-4</v>
      </c>
      <c r="M159" s="161">
        <v>0</v>
      </c>
      <c r="N159" s="160">
        <v>1.4575780769993652E-3</v>
      </c>
      <c r="O159" s="161">
        <v>0</v>
      </c>
      <c r="P159" s="164">
        <v>0</v>
      </c>
      <c r="Q159" s="137"/>
    </row>
    <row r="160" spans="1:17" x14ac:dyDescent="0.25">
      <c r="A160" s="158" t="s">
        <v>133</v>
      </c>
      <c r="B160" s="159">
        <v>0.45136288572666661</v>
      </c>
      <c r="C160" s="160">
        <v>0.60858951425867647</v>
      </c>
      <c r="D160" s="160">
        <v>0.69938894444286659</v>
      </c>
      <c r="E160" s="160">
        <v>0.8100629544892145</v>
      </c>
      <c r="F160" s="160">
        <v>0.93096545349319537</v>
      </c>
      <c r="G160" s="160">
        <v>0.78887660502194235</v>
      </c>
      <c r="H160" s="160">
        <v>0.94477926023748626</v>
      </c>
      <c r="I160" s="160">
        <v>0.96629319884654397</v>
      </c>
      <c r="J160" s="160">
        <v>0.96994996901183883</v>
      </c>
      <c r="K160" s="160">
        <v>0.96330228684326524</v>
      </c>
      <c r="L160" s="160">
        <v>0.44068955016496486</v>
      </c>
      <c r="M160" s="160">
        <v>0.57764204602934965</v>
      </c>
      <c r="N160" s="160">
        <v>0.64870374071995662</v>
      </c>
      <c r="O160" s="160">
        <v>0.74629621777489585</v>
      </c>
      <c r="P160" s="162">
        <v>0.84174097276988369</v>
      </c>
      <c r="Q160" s="137"/>
    </row>
    <row r="161" spans="1:17" x14ac:dyDescent="0.25">
      <c r="A161" s="158" t="s">
        <v>134</v>
      </c>
      <c r="B161" s="163">
        <v>0</v>
      </c>
      <c r="C161" s="161">
        <v>0</v>
      </c>
      <c r="D161" s="160">
        <v>6.6936846254495345E-4</v>
      </c>
      <c r="E161" s="160">
        <v>8.344867979650654E-4</v>
      </c>
      <c r="F161" s="160">
        <v>1.1217738502163439E-3</v>
      </c>
      <c r="G161" s="160">
        <v>3.1057137383607797E-4</v>
      </c>
      <c r="H161" s="161">
        <v>0</v>
      </c>
      <c r="I161" s="161">
        <v>0</v>
      </c>
      <c r="J161" s="160">
        <v>3.5402409093727847E-4</v>
      </c>
      <c r="K161" s="160">
        <v>4.5324622807031952E-3</v>
      </c>
      <c r="L161" s="161">
        <v>0</v>
      </c>
      <c r="M161" s="161">
        <v>0</v>
      </c>
      <c r="N161" s="160">
        <v>7.242193329042233E-4</v>
      </c>
      <c r="O161" s="160">
        <v>1.0775855431340515E-3</v>
      </c>
      <c r="P161" s="162">
        <v>4.5657311158572687E-4</v>
      </c>
      <c r="Q161" s="137"/>
    </row>
    <row r="162" spans="1:17" x14ac:dyDescent="0.25">
      <c r="A162" s="158" t="s">
        <v>135</v>
      </c>
      <c r="B162" s="159">
        <v>0.53979812035403629</v>
      </c>
      <c r="C162" s="160">
        <v>0.3870043918753972</v>
      </c>
      <c r="D162" s="160">
        <v>0.29583366606101541</v>
      </c>
      <c r="E162" s="160">
        <v>0.18181089486130333</v>
      </c>
      <c r="F162" s="160">
        <v>5.8906538711276955E-2</v>
      </c>
      <c r="G162" s="160">
        <v>0.19914803871939998</v>
      </c>
      <c r="H162" s="160">
        <v>4.7167985308678564E-2</v>
      </c>
      <c r="I162" s="160">
        <v>2.6215410133103582E-2</v>
      </c>
      <c r="J162" s="160">
        <v>2.2462253329690055E-2</v>
      </c>
      <c r="K162" s="160">
        <v>1.4850192042016503E-2</v>
      </c>
      <c r="L162" s="160">
        <v>0.55052650314697982</v>
      </c>
      <c r="M162" s="160">
        <v>0.41803794843896619</v>
      </c>
      <c r="N162" s="160">
        <v>0.34761782066252378</v>
      </c>
      <c r="O162" s="160">
        <v>0.24658204115864174</v>
      </c>
      <c r="P162" s="162">
        <v>0.14987075574229164</v>
      </c>
      <c r="Q162" s="137"/>
    </row>
    <row r="163" spans="1:17" x14ac:dyDescent="0.25">
      <c r="A163" s="158" t="s">
        <v>136</v>
      </c>
      <c r="B163" s="159">
        <v>9.3570026394894292E-4</v>
      </c>
      <c r="C163" s="160">
        <v>1.1318241961243323E-3</v>
      </c>
      <c r="D163" s="160">
        <v>1.6730813175383069E-3</v>
      </c>
      <c r="E163" s="160">
        <v>4.8860393497868635E-3</v>
      </c>
      <c r="F163" s="160">
        <v>3.6624725704644217E-3</v>
      </c>
      <c r="G163" s="160">
        <v>3.4928031408389881E-3</v>
      </c>
      <c r="H163" s="160">
        <v>7.3301087654854841E-3</v>
      </c>
      <c r="I163" s="160">
        <v>5.0312798750953049E-3</v>
      </c>
      <c r="J163" s="160">
        <v>5.8190208397243502E-3</v>
      </c>
      <c r="K163" s="160">
        <v>2.0894937254170558E-3</v>
      </c>
      <c r="L163" s="160">
        <v>1.1164135129529402E-3</v>
      </c>
      <c r="M163" s="160">
        <v>9.0913616934802579E-4</v>
      </c>
      <c r="N163" s="160">
        <v>4.5956083015389644E-4</v>
      </c>
      <c r="O163" s="160">
        <v>3.7350292184421038E-3</v>
      </c>
      <c r="P163" s="162">
        <v>3.4357000735091908E-3</v>
      </c>
      <c r="Q163" s="137"/>
    </row>
    <row r="164" spans="1:17" x14ac:dyDescent="0.25">
      <c r="A164" s="158" t="s">
        <v>137</v>
      </c>
      <c r="B164" s="159">
        <v>1.9853913587696264E-3</v>
      </c>
      <c r="C164" s="160">
        <v>7.1807534317608823E-4</v>
      </c>
      <c r="D164" s="160">
        <v>1.1243768648304207E-3</v>
      </c>
      <c r="E164" s="160">
        <v>2.3140706811680374E-3</v>
      </c>
      <c r="F164" s="160">
        <v>5.3437613748459536E-3</v>
      </c>
      <c r="G164" s="160">
        <v>1.4441234092760654E-3</v>
      </c>
      <c r="H164" s="160">
        <v>2.8869460393816433E-4</v>
      </c>
      <c r="I164" s="160">
        <v>2.4601111452565052E-3</v>
      </c>
      <c r="J164" s="160">
        <v>1.4147327278096313E-3</v>
      </c>
      <c r="K164" s="160">
        <v>1.5225565108598233E-2</v>
      </c>
      <c r="L164" s="160">
        <v>1.7383720311533284E-3</v>
      </c>
      <c r="M164" s="160">
        <v>1.533934596285974E-3</v>
      </c>
      <c r="N164" s="161">
        <v>0</v>
      </c>
      <c r="O164" s="160">
        <v>2.3091263048854683E-3</v>
      </c>
      <c r="P164" s="162">
        <v>4.4959983027292993E-3</v>
      </c>
      <c r="Q164" s="137"/>
    </row>
    <row r="165" spans="1:17" x14ac:dyDescent="0.25">
      <c r="A165" s="158" t="s">
        <v>138</v>
      </c>
      <c r="B165" s="159">
        <v>8.9534701490384949E-3</v>
      </c>
      <c r="C165" s="160">
        <v>5.557156863930296E-3</v>
      </c>
      <c r="D165" s="160">
        <v>2.6388850607322414E-3</v>
      </c>
      <c r="E165" s="160">
        <v>2.6688221359852751E-4</v>
      </c>
      <c r="F165" s="160">
        <v>3.5150017512345521E-4</v>
      </c>
      <c r="G165" s="160">
        <v>3.7593617969757299E-3</v>
      </c>
      <c r="H165" s="160">
        <v>1.264980808993748E-3</v>
      </c>
      <c r="I165" s="160">
        <v>1.6808865766050501E-3</v>
      </c>
      <c r="J165" s="161">
        <v>0</v>
      </c>
      <c r="K165" s="161">
        <v>0</v>
      </c>
      <c r="L165" s="160">
        <v>1.0367437254690436E-2</v>
      </c>
      <c r="M165" s="160">
        <v>3.4681717572956636E-3</v>
      </c>
      <c r="N165" s="160">
        <v>5.0727875001034244E-3</v>
      </c>
      <c r="O165" s="160">
        <v>8.9278954083516285E-4</v>
      </c>
      <c r="P165" s="164">
        <v>0</v>
      </c>
      <c r="Q165" s="137"/>
    </row>
    <row r="166" spans="1:17" x14ac:dyDescent="0.25">
      <c r="A166" s="158" t="s">
        <v>139</v>
      </c>
      <c r="B166" s="159">
        <v>0.2979280555366674</v>
      </c>
      <c r="C166" s="160">
        <v>0.24667419667520291</v>
      </c>
      <c r="D166" s="160">
        <v>0.16973592737446749</v>
      </c>
      <c r="E166" s="160">
        <v>5.3382732183812003E-2</v>
      </c>
      <c r="F166" s="160">
        <v>1.1825758625184484E-2</v>
      </c>
      <c r="G166" s="160">
        <v>0.14701176959680337</v>
      </c>
      <c r="H166" s="160">
        <v>3.0992032586609958E-2</v>
      </c>
      <c r="I166" s="160">
        <v>8.0302642706882154E-3</v>
      </c>
      <c r="J166" s="160">
        <v>9.6795882085674353E-3</v>
      </c>
      <c r="K166" s="160">
        <v>1.8476439159735656E-3</v>
      </c>
      <c r="L166" s="160">
        <v>0.29959372456087308</v>
      </c>
      <c r="M166" s="160">
        <v>0.26431050078837182</v>
      </c>
      <c r="N166" s="160">
        <v>0.20672789497940544</v>
      </c>
      <c r="O166" s="160">
        <v>0.10109670387476453</v>
      </c>
      <c r="P166" s="162">
        <v>2.7264931500056197E-2</v>
      </c>
      <c r="Q166" s="137"/>
    </row>
    <row r="167" spans="1:17" x14ac:dyDescent="0.25">
      <c r="A167" s="158" t="s">
        <v>140</v>
      </c>
      <c r="B167" s="159">
        <v>1.9156468380305963E-2</v>
      </c>
      <c r="C167" s="160">
        <v>1.4783458752139452E-2</v>
      </c>
      <c r="D167" s="160">
        <v>8.7038072122435743E-3</v>
      </c>
      <c r="E167" s="160">
        <v>4.8016422507076223E-3</v>
      </c>
      <c r="F167" s="161">
        <v>0</v>
      </c>
      <c r="G167" s="160">
        <v>4.3746844955680738E-3</v>
      </c>
      <c r="H167" s="160">
        <v>8.2630513145953988E-3</v>
      </c>
      <c r="I167" s="161">
        <v>0</v>
      </c>
      <c r="J167" s="161">
        <v>0</v>
      </c>
      <c r="K167" s="161">
        <v>0</v>
      </c>
      <c r="L167" s="160">
        <v>2.0717482924141176E-2</v>
      </c>
      <c r="M167" s="160">
        <v>1.2726154703732104E-2</v>
      </c>
      <c r="N167" s="160">
        <v>1.5385601392776135E-2</v>
      </c>
      <c r="O167" s="160">
        <v>3.6073130837516025E-3</v>
      </c>
      <c r="P167" s="162">
        <v>1.9469017977347951E-3</v>
      </c>
      <c r="Q167" s="137"/>
    </row>
    <row r="168" spans="1:17" x14ac:dyDescent="0.25">
      <c r="A168" s="158" t="s">
        <v>141</v>
      </c>
      <c r="B168" s="159">
        <v>0.59168957936453037</v>
      </c>
      <c r="C168" s="160">
        <v>0.5491216478044616</v>
      </c>
      <c r="D168" s="160">
        <v>0.40652671342134905</v>
      </c>
      <c r="E168" s="160">
        <v>0.14363487334870134</v>
      </c>
      <c r="F168" s="160">
        <v>3.4772339318609728E-2</v>
      </c>
      <c r="G168" s="160">
        <v>0.48847734598053655</v>
      </c>
      <c r="H168" s="160">
        <v>0.1008904320916392</v>
      </c>
      <c r="I168" s="160">
        <v>4.0120645899481486E-2</v>
      </c>
      <c r="J168" s="160">
        <v>2.5034091654769823E-2</v>
      </c>
      <c r="K168" s="160">
        <v>1.6497334519531864E-2</v>
      </c>
      <c r="L168" s="160">
        <v>0.5932990535406879</v>
      </c>
      <c r="M168" s="160">
        <v>0.56727079423871385</v>
      </c>
      <c r="N168" s="160">
        <v>0.46025661479963148</v>
      </c>
      <c r="O168" s="160">
        <v>0.25303707335416581</v>
      </c>
      <c r="P168" s="162">
        <v>6.288508899816922E-2</v>
      </c>
      <c r="Q168" s="137"/>
    </row>
    <row r="169" spans="1:17" x14ac:dyDescent="0.25">
      <c r="A169" s="158" t="s">
        <v>142</v>
      </c>
      <c r="B169" s="159">
        <v>3.4265646791588049E-2</v>
      </c>
      <c r="C169" s="160">
        <v>3.7753103985190578E-2</v>
      </c>
      <c r="D169" s="160">
        <v>2.9881087330640394E-2</v>
      </c>
      <c r="E169" s="160">
        <v>1.2351766698094745E-2</v>
      </c>
      <c r="F169" s="160">
        <v>3.1379841361012057E-3</v>
      </c>
      <c r="G169" s="160">
        <v>1.1243161013635906E-2</v>
      </c>
      <c r="H169" s="160">
        <v>4.0605590191547672E-3</v>
      </c>
      <c r="I169" s="161">
        <v>0</v>
      </c>
      <c r="J169" s="161">
        <v>0</v>
      </c>
      <c r="K169" s="160">
        <v>1.5110760459976511E-3</v>
      </c>
      <c r="L169" s="160">
        <v>3.6341484864232998E-2</v>
      </c>
      <c r="M169" s="160">
        <v>3.6489578613503444E-2</v>
      </c>
      <c r="N169" s="160">
        <v>3.1607014271289799E-2</v>
      </c>
      <c r="O169" s="160">
        <v>2.6073496089583714E-2</v>
      </c>
      <c r="P169" s="162">
        <v>8.5295247276714822E-3</v>
      </c>
      <c r="Q169" s="137"/>
    </row>
    <row r="170" spans="1:17" x14ac:dyDescent="0.25">
      <c r="A170" s="158" t="s">
        <v>143</v>
      </c>
      <c r="B170" s="159">
        <v>2.3395792646845496E-2</v>
      </c>
      <c r="C170" s="160">
        <v>3.9829518088282813E-2</v>
      </c>
      <c r="D170" s="160">
        <v>7.8481866554742152E-2</v>
      </c>
      <c r="E170" s="160">
        <v>0.11919413372263196</v>
      </c>
      <c r="F170" s="160">
        <v>7.4818679659596155E-2</v>
      </c>
      <c r="G170" s="160">
        <v>7.0313607271482392E-2</v>
      </c>
      <c r="H170" s="160">
        <v>0.13503464003295679</v>
      </c>
      <c r="I170" s="160">
        <v>8.6970572743480884E-2</v>
      </c>
      <c r="J170" s="160">
        <v>8.8068125725009064E-2</v>
      </c>
      <c r="K170" s="160">
        <v>1.9959923216204451E-2</v>
      </c>
      <c r="L170" s="160">
        <v>1.8357815636375362E-2</v>
      </c>
      <c r="M170" s="160">
        <v>3.7051819189200703E-2</v>
      </c>
      <c r="N170" s="160">
        <v>6.3797174714530017E-2</v>
      </c>
      <c r="O170" s="160">
        <v>0.11457150771064455</v>
      </c>
      <c r="P170" s="162">
        <v>8.7815907455561087E-2</v>
      </c>
      <c r="Q170" s="137"/>
    </row>
    <row r="171" spans="1:17" x14ac:dyDescent="0.25">
      <c r="A171" s="158" t="s">
        <v>144</v>
      </c>
      <c r="B171" s="159">
        <v>2.2150474174858185E-4</v>
      </c>
      <c r="C171" s="160">
        <v>2.57236542315681E-3</v>
      </c>
      <c r="D171" s="160">
        <v>7.466558977262415E-3</v>
      </c>
      <c r="E171" s="160">
        <v>1.6029937130127694E-2</v>
      </c>
      <c r="F171" s="160">
        <v>2.2055027632541524E-2</v>
      </c>
      <c r="G171" s="160">
        <v>1.6035751979696547E-2</v>
      </c>
      <c r="H171" s="160">
        <v>1.7424942685608399E-2</v>
      </c>
      <c r="I171" s="160">
        <v>2.3404031992943299E-2</v>
      </c>
      <c r="J171" s="160">
        <v>2.1630861251958299E-2</v>
      </c>
      <c r="K171" s="160">
        <v>2.95334192722045E-2</v>
      </c>
      <c r="L171" s="161">
        <v>0</v>
      </c>
      <c r="M171" s="160">
        <v>1.7877662207804502E-3</v>
      </c>
      <c r="N171" s="160">
        <v>5.6711255585875121E-3</v>
      </c>
      <c r="O171" s="160">
        <v>1.039378321908847E-2</v>
      </c>
      <c r="P171" s="162">
        <v>1.795705245486736E-2</v>
      </c>
      <c r="Q171" s="137"/>
    </row>
    <row r="172" spans="1:17" x14ac:dyDescent="0.25">
      <c r="A172" s="158" t="s">
        <v>145</v>
      </c>
      <c r="B172" s="159">
        <v>1.1213076971265652E-3</v>
      </c>
      <c r="C172" s="160">
        <v>3.0672564816951351E-3</v>
      </c>
      <c r="D172" s="160">
        <v>8.2479646784958047E-3</v>
      </c>
      <c r="E172" s="160">
        <v>1.8468197200046662E-2</v>
      </c>
      <c r="F172" s="160">
        <v>7.9927592129794917E-2</v>
      </c>
      <c r="G172" s="160">
        <v>6.8391558007990256E-3</v>
      </c>
      <c r="H172" s="160">
        <v>1.3842172645835139E-2</v>
      </c>
      <c r="I172" s="160">
        <v>2.3405075891471599E-2</v>
      </c>
      <c r="J172" s="160">
        <v>5.7509239791184288E-2</v>
      </c>
      <c r="K172" s="160">
        <v>0.20917425729173705</v>
      </c>
      <c r="L172" s="160">
        <v>1.1395750954817541E-3</v>
      </c>
      <c r="M172" s="160">
        <v>2.5066379519524886E-3</v>
      </c>
      <c r="N172" s="160">
        <v>5.011241475764836E-3</v>
      </c>
      <c r="O172" s="160">
        <v>1.1738339697021682E-2</v>
      </c>
      <c r="P172" s="162">
        <v>5.4753206079340054E-2</v>
      </c>
      <c r="Q172" s="137"/>
    </row>
    <row r="173" spans="1:17" x14ac:dyDescent="0.25">
      <c r="A173" s="158" t="s">
        <v>146</v>
      </c>
      <c r="B173" s="163">
        <v>0</v>
      </c>
      <c r="C173" s="161">
        <v>0</v>
      </c>
      <c r="D173" s="160">
        <v>2.6954697411754529E-3</v>
      </c>
      <c r="E173" s="160">
        <v>1.4569363264046221E-2</v>
      </c>
      <c r="F173" s="160">
        <v>9.7410309315279761E-2</v>
      </c>
      <c r="G173" s="160">
        <v>3.2391992484554957E-3</v>
      </c>
      <c r="H173" s="160">
        <v>1.9964331728571188E-2</v>
      </c>
      <c r="I173" s="160">
        <v>4.6766799862870224E-2</v>
      </c>
      <c r="J173" s="160">
        <v>8.4236999861125553E-2</v>
      </c>
      <c r="K173" s="160">
        <v>0.23521292714287356</v>
      </c>
      <c r="L173" s="161">
        <v>0</v>
      </c>
      <c r="M173" s="161">
        <v>0</v>
      </c>
      <c r="N173" s="161">
        <v>0</v>
      </c>
      <c r="O173" s="160">
        <v>7.7717553987541902E-3</v>
      </c>
      <c r="P173" s="162">
        <v>5.4583594903966512E-2</v>
      </c>
      <c r="Q173" s="137"/>
    </row>
    <row r="174" spans="1:17" x14ac:dyDescent="0.25">
      <c r="A174" s="158" t="s">
        <v>147</v>
      </c>
      <c r="B174" s="163">
        <v>0</v>
      </c>
      <c r="C174" s="161">
        <v>0</v>
      </c>
      <c r="D174" s="160">
        <v>9.6925348126292469E-4</v>
      </c>
      <c r="E174" s="160">
        <v>5.4454487604775042E-3</v>
      </c>
      <c r="F174" s="160">
        <v>2.5847500852385213E-2</v>
      </c>
      <c r="G174" s="160">
        <v>4.0813915838195233E-3</v>
      </c>
      <c r="H174" s="160">
        <v>1.7011375272607872E-3</v>
      </c>
      <c r="I174" s="160">
        <v>1.0978972413698383E-2</v>
      </c>
      <c r="J174" s="160">
        <v>2.0701345562178414E-2</v>
      </c>
      <c r="K174" s="160">
        <v>9.4370971367830986E-2</v>
      </c>
      <c r="L174" s="161">
        <v>0</v>
      </c>
      <c r="M174" s="161">
        <v>0</v>
      </c>
      <c r="N174" s="160">
        <v>4.2604676539781877E-4</v>
      </c>
      <c r="O174" s="160">
        <v>2.4450495326529451E-3</v>
      </c>
      <c r="P174" s="162">
        <v>1.0772712846756873E-2</v>
      </c>
      <c r="Q174" s="137"/>
    </row>
    <row r="175" spans="1:17" x14ac:dyDescent="0.25">
      <c r="A175" s="158" t="s">
        <v>148</v>
      </c>
      <c r="B175" s="159">
        <v>2.1366139044734091E-2</v>
      </c>
      <c r="C175" s="160">
        <v>9.4968613104103899E-2</v>
      </c>
      <c r="D175" s="160">
        <v>0.27205405791631709</v>
      </c>
      <c r="E175" s="160">
        <v>0.60038402818070835</v>
      </c>
      <c r="F175" s="160">
        <v>0.64658034606257664</v>
      </c>
      <c r="G175" s="160">
        <v>0.23892945825333692</v>
      </c>
      <c r="H175" s="160">
        <v>0.65067408522884906</v>
      </c>
      <c r="I175" s="160">
        <v>0.75864275034876127</v>
      </c>
      <c r="J175" s="160">
        <v>0.69313974794520639</v>
      </c>
      <c r="K175" s="160">
        <v>0.39189244722764571</v>
      </c>
      <c r="L175" s="160">
        <v>1.8824114608930756E-2</v>
      </c>
      <c r="M175" s="160">
        <v>6.9984412746058766E-2</v>
      </c>
      <c r="N175" s="160">
        <v>0.19482397858235348</v>
      </c>
      <c r="O175" s="160">
        <v>0.45649148600786504</v>
      </c>
      <c r="P175" s="162">
        <v>0.66445868276819675</v>
      </c>
      <c r="Q175" s="137"/>
    </row>
    <row r="176" spans="1:17" x14ac:dyDescent="0.25">
      <c r="A176" s="158" t="s">
        <v>149</v>
      </c>
      <c r="B176" s="159">
        <v>7.7584963877115056E-4</v>
      </c>
      <c r="C176" s="160">
        <v>5.6726828218360177E-3</v>
      </c>
      <c r="D176" s="160">
        <v>1.1944144320534446E-2</v>
      </c>
      <c r="E176" s="160">
        <v>8.3101488927307416E-3</v>
      </c>
      <c r="F176" s="160">
        <v>2.8790438282052773E-3</v>
      </c>
      <c r="G176" s="161">
        <v>0</v>
      </c>
      <c r="H176" s="160">
        <v>2.1145334319431167E-3</v>
      </c>
      <c r="I176" s="161">
        <v>0</v>
      </c>
      <c r="J176" s="161">
        <v>0</v>
      </c>
      <c r="K176" s="161">
        <v>0</v>
      </c>
      <c r="L176" s="160">
        <v>9.25690687622841E-4</v>
      </c>
      <c r="M176" s="160">
        <v>4.4041637903914702E-3</v>
      </c>
      <c r="N176" s="160">
        <v>1.1220519960159922E-2</v>
      </c>
      <c r="O176" s="160">
        <v>1.1382216167729385E-2</v>
      </c>
      <c r="P176" s="162">
        <v>8.2000684138012637E-3</v>
      </c>
      <c r="Q176" s="137"/>
    </row>
    <row r="177" spans="1:17" x14ac:dyDescent="0.25">
      <c r="A177" s="158" t="s">
        <v>150</v>
      </c>
      <c r="B177" s="159">
        <v>1.1261860086433624E-3</v>
      </c>
      <c r="C177" s="161">
        <v>0</v>
      </c>
      <c r="D177" s="160">
        <v>6.5426393077708896E-4</v>
      </c>
      <c r="E177" s="160">
        <v>3.1608461543160948E-3</v>
      </c>
      <c r="F177" s="160">
        <v>3.9391826460139271E-4</v>
      </c>
      <c r="G177" s="160">
        <v>5.6951129788907311E-3</v>
      </c>
      <c r="H177" s="160">
        <v>1.3773100897982164E-2</v>
      </c>
      <c r="I177" s="161">
        <v>0</v>
      </c>
      <c r="J177" s="161">
        <v>0</v>
      </c>
      <c r="K177" s="161">
        <v>0</v>
      </c>
      <c r="L177" s="160">
        <v>4.3362082696364482E-4</v>
      </c>
      <c r="M177" s="161">
        <v>0</v>
      </c>
      <c r="N177" s="161">
        <v>0</v>
      </c>
      <c r="O177" s="160">
        <v>4.9848632314290851E-4</v>
      </c>
      <c r="P177" s="162">
        <v>8.3232805387797924E-4</v>
      </c>
      <c r="Q177" s="137"/>
    </row>
    <row r="178" spans="1:17" x14ac:dyDescent="0.25">
      <c r="A178" s="158" t="s">
        <v>151</v>
      </c>
      <c r="B178" s="159">
        <v>1.313245408374763E-4</v>
      </c>
      <c r="C178" s="160">
        <v>1.6267052883576457E-3</v>
      </c>
      <c r="D178" s="160">
        <v>2.8936703743761682E-3</v>
      </c>
      <c r="E178" s="160">
        <v>2.1652835543048227E-2</v>
      </c>
      <c r="F178" s="160">
        <v>0.23960167622491069</v>
      </c>
      <c r="G178" s="160">
        <v>4.18840005548378E-3</v>
      </c>
      <c r="H178" s="160">
        <v>1.7615731858303767E-2</v>
      </c>
      <c r="I178" s="160">
        <v>4.4496355554871303E-2</v>
      </c>
      <c r="J178" s="160">
        <v>0.1880533242248037</v>
      </c>
      <c r="K178" s="160">
        <v>0.60855216461970418</v>
      </c>
      <c r="L178" s="161">
        <v>0</v>
      </c>
      <c r="M178" s="160">
        <v>9.6404145035590113E-4</v>
      </c>
      <c r="N178" s="160">
        <v>1.435567761939637E-3</v>
      </c>
      <c r="O178" s="160">
        <v>1.0899165811565628E-2</v>
      </c>
      <c r="P178" s="162">
        <v>0.14566435186606749</v>
      </c>
      <c r="Q178" s="137"/>
    </row>
    <row r="179" spans="1:17" x14ac:dyDescent="0.25">
      <c r="A179" s="158" t="s">
        <v>152</v>
      </c>
      <c r="B179" s="159">
        <v>0.47451174817811176</v>
      </c>
      <c r="C179" s="160">
        <v>0.55487774361615561</v>
      </c>
      <c r="D179" s="160">
        <v>0.6043888833264629</v>
      </c>
      <c r="E179" s="160">
        <v>0.51378706053690559</v>
      </c>
      <c r="F179" s="160">
        <v>0.49475126214568466</v>
      </c>
      <c r="G179" s="160">
        <v>0.36103474119782986</v>
      </c>
      <c r="H179" s="160">
        <v>0.27262816942023987</v>
      </c>
      <c r="I179" s="160">
        <v>0.31893598008459328</v>
      </c>
      <c r="J179" s="160">
        <v>0.38152982858093298</v>
      </c>
      <c r="K179" s="160">
        <v>0.49061656199400189</v>
      </c>
      <c r="L179" s="160">
        <v>0.46778773784334465</v>
      </c>
      <c r="M179" s="160">
        <v>0.54969092954541476</v>
      </c>
      <c r="N179" s="160">
        <v>0.61021267548579972</v>
      </c>
      <c r="O179" s="160">
        <v>0.60755157378739577</v>
      </c>
      <c r="P179" s="162">
        <v>0.61017015631298055</v>
      </c>
      <c r="Q179" s="137"/>
    </row>
    <row r="180" spans="1:17" x14ac:dyDescent="0.25">
      <c r="A180" s="158" t="s">
        <v>51</v>
      </c>
      <c r="B180" s="159">
        <v>0.60209901664234622</v>
      </c>
      <c r="C180" s="160">
        <v>0.7313984001552053</v>
      </c>
      <c r="D180" s="160">
        <v>0.77644761250026728</v>
      </c>
      <c r="E180" s="160">
        <v>0.65703350724316889</v>
      </c>
      <c r="F180" s="160">
        <v>0.54086716088095299</v>
      </c>
      <c r="G180" s="160">
        <v>0.39363081510173176</v>
      </c>
      <c r="H180" s="160">
        <v>0.2912733329321392</v>
      </c>
      <c r="I180" s="160">
        <v>0.30896292734340858</v>
      </c>
      <c r="J180" s="160">
        <v>0.36580366685753191</v>
      </c>
      <c r="K180" s="160">
        <v>0.51177318740230771</v>
      </c>
      <c r="L180" s="160">
        <v>0.59480905497572711</v>
      </c>
      <c r="M180" s="160">
        <v>0.73782702118783117</v>
      </c>
      <c r="N180" s="160">
        <v>0.7891121415040907</v>
      </c>
      <c r="O180" s="160">
        <v>0.77050361583921656</v>
      </c>
      <c r="P180" s="162">
        <v>0.76186801043918417</v>
      </c>
      <c r="Q180" s="137"/>
    </row>
    <row r="181" spans="1:17" x14ac:dyDescent="0.25">
      <c r="A181" s="158" t="s">
        <v>52</v>
      </c>
      <c r="B181" s="163">
        <v>2.141386779036583</v>
      </c>
      <c r="C181" s="161">
        <v>1.7503930950274156</v>
      </c>
      <c r="D181" s="161">
        <v>1.6903362139345683</v>
      </c>
      <c r="E181" s="161">
        <v>1.6518794308929352</v>
      </c>
      <c r="F181" s="161">
        <v>1.382099236967282</v>
      </c>
      <c r="G181" s="161">
        <v>2.0859680878563753</v>
      </c>
      <c r="H181" s="161">
        <v>1.9739849875855284</v>
      </c>
      <c r="I181" s="161">
        <v>1.6727879904392513</v>
      </c>
      <c r="J181" s="161">
        <v>1.414271588486729</v>
      </c>
      <c r="K181" s="161">
        <v>1.1276821375341066</v>
      </c>
      <c r="L181" s="161">
        <v>2.1643548112725206</v>
      </c>
      <c r="M181" s="161">
        <v>1.7869759664527365</v>
      </c>
      <c r="N181" s="161">
        <v>1.6773268167231186</v>
      </c>
      <c r="O181" s="161">
        <v>1.6397888168394261</v>
      </c>
      <c r="P181" s="164">
        <v>1.362608104907219</v>
      </c>
      <c r="Q181" s="137"/>
    </row>
    <row r="182" spans="1:17" x14ac:dyDescent="0.25">
      <c r="A182" s="158" t="s">
        <v>155</v>
      </c>
      <c r="B182" s="159">
        <v>7.2939124930990057E-2</v>
      </c>
      <c r="C182" s="160">
        <v>0.1561313693224638</v>
      </c>
      <c r="D182" s="160">
        <v>0.184601255469095</v>
      </c>
      <c r="E182" s="160">
        <v>0.17798447205276099</v>
      </c>
      <c r="F182" s="160">
        <v>8.9026418463125187E-2</v>
      </c>
      <c r="G182" s="160">
        <v>5.449203146479803E-2</v>
      </c>
      <c r="H182" s="160">
        <v>3.8967962378938556E-2</v>
      </c>
      <c r="I182" s="160">
        <v>3.3628077208018137E-2</v>
      </c>
      <c r="J182" s="160">
        <v>2.7891721079289354E-2</v>
      </c>
      <c r="K182" s="160">
        <v>2.3649340355892577E-2</v>
      </c>
      <c r="L182" s="160">
        <v>6.5924064973327312E-2</v>
      </c>
      <c r="M182" s="160">
        <v>0.14259032113633421</v>
      </c>
      <c r="N182" s="160">
        <v>0.19293151974657588</v>
      </c>
      <c r="O182" s="160">
        <v>0.20390305702676448</v>
      </c>
      <c r="P182" s="162">
        <v>0.19706326217760589</v>
      </c>
      <c r="Q182" s="137"/>
    </row>
    <row r="183" spans="1:17" x14ac:dyDescent="0.25">
      <c r="A183" s="158" t="s">
        <v>156</v>
      </c>
      <c r="B183" s="163">
        <v>0</v>
      </c>
      <c r="C183" s="161">
        <v>0</v>
      </c>
      <c r="D183" s="160">
        <v>1.1680561608753491E-3</v>
      </c>
      <c r="E183" s="160">
        <v>2.1174429294202098E-3</v>
      </c>
      <c r="F183" s="160">
        <v>5.6321516996117107E-3</v>
      </c>
      <c r="G183" s="161">
        <v>0</v>
      </c>
      <c r="H183" s="161">
        <v>0</v>
      </c>
      <c r="I183" s="160">
        <v>1.5142943678962601E-3</v>
      </c>
      <c r="J183" s="160">
        <v>1.1799918762203348E-3</v>
      </c>
      <c r="K183" s="160">
        <v>1.2185275403271733E-2</v>
      </c>
      <c r="L183" s="161">
        <v>0</v>
      </c>
      <c r="M183" s="161">
        <v>0</v>
      </c>
      <c r="N183" s="160">
        <v>1.3916613022003429E-3</v>
      </c>
      <c r="O183" s="160">
        <v>1.9001392486705389E-3</v>
      </c>
      <c r="P183" s="162">
        <v>4.9263095312971376E-3</v>
      </c>
      <c r="Q183" s="137"/>
    </row>
    <row r="184" spans="1:17" x14ac:dyDescent="0.25">
      <c r="A184" s="158" t="s">
        <v>157</v>
      </c>
      <c r="B184" s="159">
        <v>3.4897864895520332E-2</v>
      </c>
      <c r="C184" s="160">
        <v>6.6568852263838879E-2</v>
      </c>
      <c r="D184" s="160">
        <v>9.4721071030166984E-2</v>
      </c>
      <c r="E184" s="160">
        <v>0.10048527046064074</v>
      </c>
      <c r="F184" s="160">
        <v>8.7015859071486137E-2</v>
      </c>
      <c r="G184" s="160">
        <v>3.3690988244170446E-2</v>
      </c>
      <c r="H184" s="160">
        <v>2.0173913049251337E-2</v>
      </c>
      <c r="I184" s="160">
        <v>2.9279893815497032E-2</v>
      </c>
      <c r="J184" s="160">
        <v>3.2471855397755184E-2</v>
      </c>
      <c r="K184" s="160">
        <v>4.1391644562990985E-2</v>
      </c>
      <c r="L184" s="160">
        <v>2.9786116458544926E-2</v>
      </c>
      <c r="M184" s="160">
        <v>6.7788617702947751E-2</v>
      </c>
      <c r="N184" s="160">
        <v>8.6773873154630449E-2</v>
      </c>
      <c r="O184" s="160">
        <v>0.11370611483821398</v>
      </c>
      <c r="P184" s="162">
        <v>0.14388100415918997</v>
      </c>
      <c r="Q184" s="137"/>
    </row>
    <row r="185" spans="1:17" x14ac:dyDescent="0.25">
      <c r="A185" s="158" t="s">
        <v>158</v>
      </c>
      <c r="B185" s="159">
        <v>4.0979015256860251E-5</v>
      </c>
      <c r="C185" s="161">
        <v>0</v>
      </c>
      <c r="D185" s="161">
        <v>0</v>
      </c>
      <c r="E185" s="160">
        <v>1.9690940612869176E-3</v>
      </c>
      <c r="F185" s="160">
        <v>8.6754397589134183E-3</v>
      </c>
      <c r="G185" s="160">
        <v>2.3731551230358295E-4</v>
      </c>
      <c r="H185" s="161">
        <v>0</v>
      </c>
      <c r="I185" s="161">
        <v>0</v>
      </c>
      <c r="J185" s="160">
        <v>4.0201313899529273E-3</v>
      </c>
      <c r="K185" s="160">
        <v>1.2120549898738474E-2</v>
      </c>
      <c r="L185" s="161">
        <v>0</v>
      </c>
      <c r="M185" s="161">
        <v>0</v>
      </c>
      <c r="N185" s="161">
        <v>0</v>
      </c>
      <c r="O185" s="161">
        <v>0</v>
      </c>
      <c r="P185" s="162">
        <v>1.0290702746931682E-2</v>
      </c>
      <c r="Q185" s="137"/>
    </row>
    <row r="186" spans="1:17" x14ac:dyDescent="0.25">
      <c r="A186" s="158" t="s">
        <v>159</v>
      </c>
      <c r="B186" s="163">
        <v>0</v>
      </c>
      <c r="C186" s="161">
        <v>0</v>
      </c>
      <c r="D186" s="160">
        <v>6.0420997809880993E-4</v>
      </c>
      <c r="E186" s="160">
        <v>1.3681578461713702E-3</v>
      </c>
      <c r="F186" s="160">
        <v>6.1075662577563666E-3</v>
      </c>
      <c r="G186" s="161">
        <v>0</v>
      </c>
      <c r="H186" s="161">
        <v>0</v>
      </c>
      <c r="I186" s="161">
        <v>0</v>
      </c>
      <c r="J186" s="160">
        <v>1.9335217380218621E-3</v>
      </c>
      <c r="K186" s="160">
        <v>1.1421071308906235E-2</v>
      </c>
      <c r="L186" s="161">
        <v>0</v>
      </c>
      <c r="M186" s="161">
        <v>0</v>
      </c>
      <c r="N186" s="161">
        <v>0</v>
      </c>
      <c r="O186" s="160">
        <v>7.5079753576270166E-4</v>
      </c>
      <c r="P186" s="162">
        <v>6.8579948383331209E-3</v>
      </c>
      <c r="Q186" s="137"/>
    </row>
    <row r="187" spans="1:17" x14ac:dyDescent="0.25">
      <c r="A187" s="158" t="s">
        <v>160</v>
      </c>
      <c r="B187" s="159">
        <v>1.6710032343868059E-2</v>
      </c>
      <c r="C187" s="160">
        <v>4.9831016430245803E-2</v>
      </c>
      <c r="D187" s="160">
        <v>7.8606678579446532E-2</v>
      </c>
      <c r="E187" s="160">
        <v>8.7700101907371722E-2</v>
      </c>
      <c r="F187" s="160">
        <v>5.4723294020037776E-2</v>
      </c>
      <c r="G187" s="160">
        <v>1.4528044891469609E-2</v>
      </c>
      <c r="H187" s="160">
        <v>1.2728423445820015E-2</v>
      </c>
      <c r="I187" s="160">
        <v>1.3131164596233905E-2</v>
      </c>
      <c r="J187" s="160">
        <v>1.3288460030505374E-2</v>
      </c>
      <c r="K187" s="160">
        <v>3.8965081199028834E-2</v>
      </c>
      <c r="L187" s="160">
        <v>1.4589230587192734E-2</v>
      </c>
      <c r="M187" s="160">
        <v>4.3936720729355248E-2</v>
      </c>
      <c r="N187" s="160">
        <v>7.5147488091123552E-2</v>
      </c>
      <c r="O187" s="160">
        <v>9.8545721294500718E-2</v>
      </c>
      <c r="P187" s="162">
        <v>0.10615060237592797</v>
      </c>
      <c r="Q187" s="137"/>
    </row>
    <row r="188" spans="1:17" x14ac:dyDescent="0.25">
      <c r="A188" s="158" t="s">
        <v>161</v>
      </c>
      <c r="B188" s="163">
        <v>0</v>
      </c>
      <c r="C188" s="161">
        <v>0</v>
      </c>
      <c r="D188" s="161">
        <v>0</v>
      </c>
      <c r="E188" s="160">
        <v>5.8142078420658468E-4</v>
      </c>
      <c r="F188" s="160">
        <v>1.204930330228098E-3</v>
      </c>
      <c r="G188" s="161">
        <v>0</v>
      </c>
      <c r="H188" s="161">
        <v>0</v>
      </c>
      <c r="I188" s="161">
        <v>0</v>
      </c>
      <c r="J188" s="160">
        <v>1.9335217380218621E-3</v>
      </c>
      <c r="K188" s="161">
        <v>0</v>
      </c>
      <c r="L188" s="161">
        <v>0</v>
      </c>
      <c r="M188" s="161">
        <v>0</v>
      </c>
      <c r="N188" s="161">
        <v>0</v>
      </c>
      <c r="O188" s="161">
        <v>0</v>
      </c>
      <c r="P188" s="162">
        <v>1.8585945060956403E-3</v>
      </c>
      <c r="Q188" s="137"/>
    </row>
    <row r="189" spans="1:17" x14ac:dyDescent="0.25">
      <c r="A189" s="158" t="s">
        <v>162</v>
      </c>
      <c r="B189" s="163">
        <v>0</v>
      </c>
      <c r="C189" s="161">
        <v>0</v>
      </c>
      <c r="D189" s="161">
        <v>0</v>
      </c>
      <c r="E189" s="161">
        <v>0</v>
      </c>
      <c r="F189" s="160">
        <v>1.2461845818364764E-3</v>
      </c>
      <c r="G189" s="161">
        <v>0</v>
      </c>
      <c r="H189" s="161">
        <v>0</v>
      </c>
      <c r="I189" s="161">
        <v>0</v>
      </c>
      <c r="J189" s="160">
        <v>1.1799918762203348E-3</v>
      </c>
      <c r="K189" s="160">
        <v>1.1231719696231934E-3</v>
      </c>
      <c r="L189" s="161">
        <v>0</v>
      </c>
      <c r="M189" s="161">
        <v>0</v>
      </c>
      <c r="N189" s="161">
        <v>0</v>
      </c>
      <c r="O189" s="161">
        <v>0</v>
      </c>
      <c r="P189" s="162">
        <v>1.0929533029494483E-3</v>
      </c>
      <c r="Q189" s="137"/>
    </row>
    <row r="190" spans="1:17" x14ac:dyDescent="0.25">
      <c r="A190" s="158" t="s">
        <v>163</v>
      </c>
      <c r="B190" s="159">
        <v>0.10057411212267264</v>
      </c>
      <c r="C190" s="160">
        <v>0.19410667667788639</v>
      </c>
      <c r="D190" s="160">
        <v>0.2422213833654977</v>
      </c>
      <c r="E190" s="160">
        <v>0.24161022120020767</v>
      </c>
      <c r="F190" s="160">
        <v>0.11028573018489711</v>
      </c>
      <c r="G190" s="160">
        <v>8.9877887000540113E-2</v>
      </c>
      <c r="H190" s="160">
        <v>6.1223412872719526E-2</v>
      </c>
      <c r="I190" s="160">
        <v>2.8819110784489455E-2</v>
      </c>
      <c r="J190" s="160">
        <v>4.4331950995103675E-2</v>
      </c>
      <c r="K190" s="160">
        <v>3.6124405594059369E-2</v>
      </c>
      <c r="L190" s="160">
        <v>9.8016114016404685E-2</v>
      </c>
      <c r="M190" s="160">
        <v>0.18257576886249657</v>
      </c>
      <c r="N190" s="160">
        <v>0.22953741667041214</v>
      </c>
      <c r="O190" s="160">
        <v>0.28366575027945173</v>
      </c>
      <c r="P190" s="162">
        <v>0.2473400245716787</v>
      </c>
      <c r="Q190" s="137"/>
    </row>
    <row r="191" spans="1:17" x14ac:dyDescent="0.25">
      <c r="A191" s="158" t="s">
        <v>164</v>
      </c>
      <c r="B191" s="159">
        <v>1.3759358885454839E-3</v>
      </c>
      <c r="C191" s="160">
        <v>6.0530940011762086E-3</v>
      </c>
      <c r="D191" s="160">
        <v>1.4186588490588336E-2</v>
      </c>
      <c r="E191" s="160">
        <v>2.2515325533102471E-2</v>
      </c>
      <c r="F191" s="160">
        <v>2.1729781086873155E-2</v>
      </c>
      <c r="G191" s="160">
        <v>4.7281253996307882E-3</v>
      </c>
      <c r="H191" s="160">
        <v>4.0845609628271922E-3</v>
      </c>
      <c r="I191" s="160">
        <v>2.8798691584971661E-3</v>
      </c>
      <c r="J191" s="160">
        <v>3.8741571877621496E-3</v>
      </c>
      <c r="K191" s="160">
        <v>2.4809814857301271E-2</v>
      </c>
      <c r="L191" s="160">
        <v>1.4093913394434394E-3</v>
      </c>
      <c r="M191" s="160">
        <v>4.2691134833890906E-3</v>
      </c>
      <c r="N191" s="160">
        <v>9.8059210096433803E-3</v>
      </c>
      <c r="O191" s="160">
        <v>2.3911428733981388E-2</v>
      </c>
      <c r="P191" s="162">
        <v>3.5018551489052377E-2</v>
      </c>
      <c r="Q191" s="137"/>
    </row>
    <row r="192" spans="1:17" x14ac:dyDescent="0.25">
      <c r="A192" s="158" t="s">
        <v>165</v>
      </c>
      <c r="B192" s="163">
        <v>0</v>
      </c>
      <c r="C192" s="161">
        <v>0</v>
      </c>
      <c r="D192" s="160">
        <v>1.3921682408823831E-3</v>
      </c>
      <c r="E192" s="160">
        <v>2.2034710482045942E-3</v>
      </c>
      <c r="F192" s="160">
        <v>1.2005296978588452E-2</v>
      </c>
      <c r="G192" s="160">
        <v>8.3216290669720886E-4</v>
      </c>
      <c r="H192" s="161">
        <v>0</v>
      </c>
      <c r="I192" s="161">
        <v>0</v>
      </c>
      <c r="J192" s="160">
        <v>6.8323838506159492E-3</v>
      </c>
      <c r="K192" s="160">
        <v>1.6573658800674088E-2</v>
      </c>
      <c r="L192" s="161">
        <v>0</v>
      </c>
      <c r="M192" s="161">
        <v>0</v>
      </c>
      <c r="N192" s="160">
        <v>1.658675954019549E-3</v>
      </c>
      <c r="O192" s="160">
        <v>2.1366065261704844E-3</v>
      </c>
      <c r="P192" s="162">
        <v>1.092538191303799E-2</v>
      </c>
      <c r="Q192" s="137"/>
    </row>
    <row r="193" spans="1:17" x14ac:dyDescent="0.25">
      <c r="A193" s="158" t="s">
        <v>166</v>
      </c>
      <c r="B193" s="159">
        <v>3.6041147731020892E-2</v>
      </c>
      <c r="C193" s="160">
        <v>5.8368980896178049E-2</v>
      </c>
      <c r="D193" s="160">
        <v>6.1847464501410036E-2</v>
      </c>
      <c r="E193" s="160">
        <v>4.1234323917302751E-2</v>
      </c>
      <c r="F193" s="160">
        <v>2.2641511267091786E-2</v>
      </c>
      <c r="G193" s="160">
        <v>2.0278724947158818E-2</v>
      </c>
      <c r="H193" s="160">
        <v>4.0935808250247892E-3</v>
      </c>
      <c r="I193" s="160">
        <v>6.020567153180726E-3</v>
      </c>
      <c r="J193" s="160">
        <v>1.388632829008869E-3</v>
      </c>
      <c r="K193" s="160">
        <v>7.237499277882406E-3</v>
      </c>
      <c r="L193" s="160">
        <v>3.4135913809923077E-2</v>
      </c>
      <c r="M193" s="160">
        <v>5.5354486516662971E-2</v>
      </c>
      <c r="N193" s="160">
        <v>6.6439663578563096E-2</v>
      </c>
      <c r="O193" s="160">
        <v>5.9335787733308186E-2</v>
      </c>
      <c r="P193" s="162">
        <v>4.69786281270443E-2</v>
      </c>
      <c r="Q193" s="137"/>
    </row>
    <row r="194" spans="1:17" x14ac:dyDescent="0.25">
      <c r="A194" s="158" t="s">
        <v>167</v>
      </c>
      <c r="B194" s="159">
        <v>3.0164032334678359E-4</v>
      </c>
      <c r="C194" s="160">
        <v>1.1556486482723158E-3</v>
      </c>
      <c r="D194" s="160">
        <v>2.7802454773364843E-3</v>
      </c>
      <c r="E194" s="160">
        <v>2.8886518433811582E-3</v>
      </c>
      <c r="F194" s="160">
        <v>6.735197231808948E-3</v>
      </c>
      <c r="G194" s="160">
        <v>4.1936403452024379E-4</v>
      </c>
      <c r="H194" s="160">
        <v>2.1438724194102333E-4</v>
      </c>
      <c r="I194" s="161">
        <v>0</v>
      </c>
      <c r="J194" s="161">
        <v>0</v>
      </c>
      <c r="K194" s="160">
        <v>3.756712227472822E-3</v>
      </c>
      <c r="L194" s="161">
        <v>0</v>
      </c>
      <c r="M194" s="160">
        <v>8.6126712282262163E-4</v>
      </c>
      <c r="N194" s="160">
        <v>4.1659355426752823E-3</v>
      </c>
      <c r="O194" s="160">
        <v>1.9543432423412073E-3</v>
      </c>
      <c r="P194" s="162">
        <v>9.5114348968739597E-3</v>
      </c>
      <c r="Q194" s="137"/>
    </row>
    <row r="195" spans="1:17" x14ac:dyDescent="0.25">
      <c r="A195" s="158" t="s">
        <v>168</v>
      </c>
      <c r="B195" s="159">
        <v>6.0847452035140588E-2</v>
      </c>
      <c r="C195" s="160">
        <v>0.14058361802089969</v>
      </c>
      <c r="D195" s="160">
        <v>0.23460070091116586</v>
      </c>
      <c r="E195" s="160">
        <v>0.24814452035130127</v>
      </c>
      <c r="F195" s="160">
        <v>0.16809496938154148</v>
      </c>
      <c r="G195" s="160">
        <v>8.2234374286911452E-2</v>
      </c>
      <c r="H195" s="160">
        <v>7.0004140837821305E-2</v>
      </c>
      <c r="I195" s="160">
        <v>6.3933139640585709E-2</v>
      </c>
      <c r="J195" s="160">
        <v>7.8324018454908842E-2</v>
      </c>
      <c r="K195" s="160">
        <v>8.0233240517151777E-2</v>
      </c>
      <c r="L195" s="160">
        <v>5.0447026155383906E-2</v>
      </c>
      <c r="M195" s="160">
        <v>0.1362285594679801</v>
      </c>
      <c r="N195" s="160">
        <v>0.20879111898268179</v>
      </c>
      <c r="O195" s="160">
        <v>0.27968298391483359</v>
      </c>
      <c r="P195" s="162">
        <v>0.30033064826120737</v>
      </c>
      <c r="Q195" s="137"/>
    </row>
    <row r="196" spans="1:17" x14ac:dyDescent="0.25">
      <c r="A196" s="158" t="s">
        <v>169</v>
      </c>
      <c r="B196" s="163">
        <v>0</v>
      </c>
      <c r="C196" s="160">
        <v>1.3966745354912398E-3</v>
      </c>
      <c r="D196" s="160">
        <v>8.482917232877878E-3</v>
      </c>
      <c r="E196" s="160">
        <v>1.4049797112393065E-2</v>
      </c>
      <c r="F196" s="160">
        <v>2.938870257376678E-2</v>
      </c>
      <c r="G196" s="160">
        <v>4.5163580859360697E-3</v>
      </c>
      <c r="H196" s="160">
        <v>3.2005572980226922E-3</v>
      </c>
      <c r="I196" s="160">
        <v>9.7505390632709726E-3</v>
      </c>
      <c r="J196" s="160">
        <v>1.5364283927181303E-2</v>
      </c>
      <c r="K196" s="160">
        <v>3.0019434949171201E-2</v>
      </c>
      <c r="L196" s="161">
        <v>0</v>
      </c>
      <c r="M196" s="161">
        <v>0</v>
      </c>
      <c r="N196" s="160">
        <v>5.7275449956451716E-3</v>
      </c>
      <c r="O196" s="160">
        <v>1.3939583549880072E-2</v>
      </c>
      <c r="P196" s="162">
        <v>3.4052162662966727E-2</v>
      </c>
      <c r="Q196" s="137"/>
    </row>
    <row r="197" spans="1:17" x14ac:dyDescent="0.25">
      <c r="A197" s="158" t="s">
        <v>170</v>
      </c>
      <c r="B197" s="163">
        <v>0</v>
      </c>
      <c r="C197" s="161">
        <v>0</v>
      </c>
      <c r="D197" s="161">
        <v>0</v>
      </c>
      <c r="E197" s="160">
        <v>1.1939558372109399E-3</v>
      </c>
      <c r="F197" s="160">
        <v>1.0515245069773093E-2</v>
      </c>
      <c r="G197" s="161">
        <v>0</v>
      </c>
      <c r="H197" s="161">
        <v>0</v>
      </c>
      <c r="I197" s="160">
        <v>1.9339493520456705E-3</v>
      </c>
      <c r="J197" s="160">
        <v>9.0166470557900488E-3</v>
      </c>
      <c r="K197" s="160">
        <v>1.5633526723302704E-2</v>
      </c>
      <c r="L197" s="161">
        <v>0</v>
      </c>
      <c r="M197" s="161">
        <v>0</v>
      </c>
      <c r="N197" s="161">
        <v>0</v>
      </c>
      <c r="O197" s="160">
        <v>1.0660031668436483E-3</v>
      </c>
      <c r="P197" s="162">
        <v>8.2103503941825216E-3</v>
      </c>
      <c r="Q197" s="137"/>
    </row>
    <row r="198" spans="1:17" x14ac:dyDescent="0.25">
      <c r="A198" s="158" t="s">
        <v>171</v>
      </c>
      <c r="B198" s="159">
        <v>8.5584023169169965E-2</v>
      </c>
      <c r="C198" s="160">
        <v>0.16084392285121002</v>
      </c>
      <c r="D198" s="160">
        <v>0.23650288696760433</v>
      </c>
      <c r="E198" s="160">
        <v>0.18988995176219553</v>
      </c>
      <c r="F198" s="160">
        <v>8.3484655867826885E-2</v>
      </c>
      <c r="G198" s="160">
        <v>7.1913983994215808E-2</v>
      </c>
      <c r="H198" s="160">
        <v>4.6937183060926771E-2</v>
      </c>
      <c r="I198" s="160">
        <v>1.8922093512643994E-2</v>
      </c>
      <c r="J198" s="160">
        <v>2.737005354065199E-2</v>
      </c>
      <c r="K198" s="160">
        <v>1.6272904002099516E-2</v>
      </c>
      <c r="L198" s="160">
        <v>8.0960737211225778E-2</v>
      </c>
      <c r="M198" s="160">
        <v>0.15391717990218243</v>
      </c>
      <c r="N198" s="160">
        <v>0.21474974049217155</v>
      </c>
      <c r="O198" s="160">
        <v>0.25355669514008655</v>
      </c>
      <c r="P198" s="162">
        <v>0.19012114088079599</v>
      </c>
      <c r="Q198" s="137"/>
    </row>
    <row r="199" spans="1:17" x14ac:dyDescent="0.25">
      <c r="A199" s="158" t="s">
        <v>172</v>
      </c>
      <c r="B199" s="159">
        <v>1.4369569068082921E-4</v>
      </c>
      <c r="C199" s="160">
        <v>2.4678920975171915E-3</v>
      </c>
      <c r="D199" s="160">
        <v>3.2529024517004026E-3</v>
      </c>
      <c r="E199" s="160">
        <v>7.1059894553844715E-3</v>
      </c>
      <c r="F199" s="160">
        <v>6.8647092562775592E-3</v>
      </c>
      <c r="G199" s="160">
        <v>8.3216290669720886E-4</v>
      </c>
      <c r="H199" s="160">
        <v>7.517633747608439E-4</v>
      </c>
      <c r="I199" s="160">
        <v>3.2834632680829676E-3</v>
      </c>
      <c r="J199" s="160">
        <v>2.4137380019322559E-3</v>
      </c>
      <c r="K199" s="160">
        <v>2.8717482838359594E-3</v>
      </c>
      <c r="L199" s="161">
        <v>0</v>
      </c>
      <c r="M199" s="160">
        <v>1.3633096626836446E-3</v>
      </c>
      <c r="N199" s="160">
        <v>3.7978791409582434E-3</v>
      </c>
      <c r="O199" s="160">
        <v>5.3966502955851339E-3</v>
      </c>
      <c r="P199" s="162">
        <v>1.2189129423686169E-2</v>
      </c>
      <c r="Q199" s="137"/>
    </row>
    <row r="200" spans="1:17" x14ac:dyDescent="0.25">
      <c r="A200" s="158" t="s">
        <v>173</v>
      </c>
      <c r="B200" s="163">
        <v>0</v>
      </c>
      <c r="C200" s="160">
        <v>4.4768872137111075E-4</v>
      </c>
      <c r="D200" s="161">
        <v>0</v>
      </c>
      <c r="E200" s="160">
        <v>1.0608635398500477E-3</v>
      </c>
      <c r="F200" s="160">
        <v>3.1135118330674655E-3</v>
      </c>
      <c r="G200" s="160">
        <v>2.9856586396642237E-4</v>
      </c>
      <c r="H200" s="160">
        <v>1.7196253862939023E-3</v>
      </c>
      <c r="I200" s="161">
        <v>0</v>
      </c>
      <c r="J200" s="160">
        <v>2.5452986187831625E-4</v>
      </c>
      <c r="K200" s="160">
        <v>8.7592022539972319E-3</v>
      </c>
      <c r="L200" s="161">
        <v>0</v>
      </c>
      <c r="M200" s="161">
        <v>0</v>
      </c>
      <c r="N200" s="160">
        <v>4.9217116649998851E-4</v>
      </c>
      <c r="O200" s="161">
        <v>0</v>
      </c>
      <c r="P200" s="162">
        <v>3.0880381781715764E-3</v>
      </c>
      <c r="Q200" s="137"/>
    </row>
    <row r="201" spans="1:17" x14ac:dyDescent="0.25">
      <c r="A201" s="158" t="s">
        <v>174</v>
      </c>
      <c r="B201" s="159">
        <v>2.8100129030617042E-2</v>
      </c>
      <c r="C201" s="160">
        <v>5.8129487520015441E-2</v>
      </c>
      <c r="D201" s="160">
        <v>6.920297442093061E-2</v>
      </c>
      <c r="E201" s="160">
        <v>6.891726186351077E-2</v>
      </c>
      <c r="F201" s="160">
        <v>3.1965851818028211E-2</v>
      </c>
      <c r="G201" s="160">
        <v>2.7890979649033767E-2</v>
      </c>
      <c r="H201" s="160">
        <v>2.2683168265121727E-2</v>
      </c>
      <c r="I201" s="160">
        <v>8.8882613834048475E-3</v>
      </c>
      <c r="J201" s="160">
        <v>3.9971869354080355E-3</v>
      </c>
      <c r="K201" s="160">
        <v>5.2254997466398756E-3</v>
      </c>
      <c r="L201" s="160">
        <v>2.4437761332268076E-2</v>
      </c>
      <c r="M201" s="160">
        <v>5.4617627788504951E-2</v>
      </c>
      <c r="N201" s="160">
        <v>6.665238660163314E-2</v>
      </c>
      <c r="O201" s="160">
        <v>8.4816036348168575E-2</v>
      </c>
      <c r="P201" s="162">
        <v>7.1062585524104355E-2</v>
      </c>
      <c r="Q201" s="137"/>
    </row>
    <row r="202" spans="1:17" x14ac:dyDescent="0.25">
      <c r="A202" s="158" t="s">
        <v>175</v>
      </c>
      <c r="B202" s="159">
        <v>2.2325182517509831E-3</v>
      </c>
      <c r="C202" s="160">
        <v>4.7473366999015955E-3</v>
      </c>
      <c r="D202" s="160">
        <v>1.282751096856492E-2</v>
      </c>
      <c r="E202" s="160">
        <v>1.2117823923484065E-2</v>
      </c>
      <c r="F202" s="160">
        <v>1.2291263284766703E-2</v>
      </c>
      <c r="G202" s="160">
        <v>2.6769816907829219E-3</v>
      </c>
      <c r="H202" s="160">
        <v>4.5667925609030428E-3</v>
      </c>
      <c r="I202" s="160">
        <v>5.5256367822331285E-3</v>
      </c>
      <c r="J202" s="160">
        <v>4.1190834224693988E-3</v>
      </c>
      <c r="K202" s="160">
        <v>4.9018194062295274E-3</v>
      </c>
      <c r="L202" s="160">
        <v>2.5978480148461641E-3</v>
      </c>
      <c r="M202" s="160">
        <v>3.9068804541887306E-3</v>
      </c>
      <c r="N202" s="160">
        <v>1.0100725791801055E-2</v>
      </c>
      <c r="O202" s="160">
        <v>1.2233774297890349E-2</v>
      </c>
      <c r="P202" s="162">
        <v>2.1255168277043868E-2</v>
      </c>
      <c r="Q202" s="137"/>
    </row>
    <row r="203" spans="1:17" x14ac:dyDescent="0.25">
      <c r="A203" s="158" t="s">
        <v>176</v>
      </c>
      <c r="B203" s="163">
        <v>0</v>
      </c>
      <c r="C203" s="161">
        <v>0</v>
      </c>
      <c r="D203" s="160">
        <v>3.5190368860497636E-3</v>
      </c>
      <c r="E203" s="160">
        <v>4.897102425716237E-3</v>
      </c>
      <c r="F203" s="160">
        <v>6.2954563572414938E-3</v>
      </c>
      <c r="G203" s="161">
        <v>0</v>
      </c>
      <c r="H203" s="160">
        <v>1.4365758034530307E-3</v>
      </c>
      <c r="I203" s="160">
        <v>1.1149769375697054E-3</v>
      </c>
      <c r="J203" s="160">
        <v>2.848351580678728E-3</v>
      </c>
      <c r="K203" s="160">
        <v>6.253549599988118E-3</v>
      </c>
      <c r="L203" s="161">
        <v>0</v>
      </c>
      <c r="M203" s="161">
        <v>0</v>
      </c>
      <c r="N203" s="160">
        <v>2.1269951456989603E-3</v>
      </c>
      <c r="O203" s="160">
        <v>4.639477503988099E-3</v>
      </c>
      <c r="P203" s="162">
        <v>9.3158451719063881E-3</v>
      </c>
      <c r="Q203" s="137"/>
    </row>
    <row r="204" spans="1:17" x14ac:dyDescent="0.25">
      <c r="A204" s="158" t="s">
        <v>177</v>
      </c>
      <c r="B204" s="159">
        <v>1.5031572755383475E-3</v>
      </c>
      <c r="C204" s="160">
        <v>2.2894446395127208E-3</v>
      </c>
      <c r="D204" s="160">
        <v>7.2471751247493829E-4</v>
      </c>
      <c r="E204" s="160">
        <v>1.1065994022831005E-3</v>
      </c>
      <c r="F204" s="160">
        <v>1.6908730885068094E-3</v>
      </c>
      <c r="G204" s="161">
        <v>0</v>
      </c>
      <c r="H204" s="160">
        <v>1.3638820949874587E-3</v>
      </c>
      <c r="I204" s="161">
        <v>0</v>
      </c>
      <c r="J204" s="160">
        <v>5.5769219389189347E-4</v>
      </c>
      <c r="K204" s="161">
        <v>0</v>
      </c>
      <c r="L204" s="160">
        <v>8.3854433961629623E-4</v>
      </c>
      <c r="M204" s="160">
        <v>3.3102715414932756E-3</v>
      </c>
      <c r="N204" s="160">
        <v>8.9658144053006048E-4</v>
      </c>
      <c r="O204" s="160">
        <v>9.5978022068944082E-4</v>
      </c>
      <c r="P204" s="162">
        <v>2.5673861130107618E-3</v>
      </c>
      <c r="Q204" s="137"/>
    </row>
    <row r="205" spans="1:17" ht="15.75" thickBot="1" x14ac:dyDescent="0.3">
      <c r="A205" s="165" t="s">
        <v>53</v>
      </c>
      <c r="B205" s="135">
        <v>0.19772623860250599</v>
      </c>
      <c r="C205" s="131">
        <v>0.40713661181000116</v>
      </c>
      <c r="D205" s="131">
        <v>0.52093517575041903</v>
      </c>
      <c r="E205" s="131">
        <v>0.68608244716350941</v>
      </c>
      <c r="F205" s="131">
        <v>0.6396963758615255</v>
      </c>
      <c r="G205" s="131">
        <v>0.14390808026826038</v>
      </c>
      <c r="H205" s="131">
        <v>0.14103994900631195</v>
      </c>
      <c r="I205" s="131">
        <v>0.17590187920142752</v>
      </c>
      <c r="J205" s="131">
        <v>0.19835693032238791</v>
      </c>
      <c r="K205" s="131">
        <v>0.48469520614363487</v>
      </c>
      <c r="L205" s="131">
        <v>0.181780513264127</v>
      </c>
      <c r="M205" s="131">
        <v>0.42145133232801801</v>
      </c>
      <c r="N205" s="131">
        <v>0.42934480525601143</v>
      </c>
      <c r="O205" s="131">
        <v>0.80594032466019638</v>
      </c>
      <c r="P205" s="166">
        <v>0.96791644091158124</v>
      </c>
      <c r="Q205" s="137"/>
    </row>
    <row r="206" spans="1:17" ht="15.75" thickTop="1" x14ac:dyDescent="0.25"/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47:E47"/>
    <mergeCell ref="C8:C9"/>
    <mergeCell ref="C10:I10"/>
    <mergeCell ref="C16:I16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VMX3MACP777Z-1758609593-50231</_dlc_DocId>
    <_dlc_DocIdUrl xmlns="d16efad5-0601-4cf0-b7c2-89968258c777">
      <Url>https://icfonline.sharepoint.com/sites/ihd-dhs/WealthIndex/_layouts/15/DocIdRedir.aspx?ID=VMX3MACP777Z-1758609593-50231</Url>
      <Description>VMX3MACP777Z-1758609593-50231</Description>
    </_dlc_DocIdUrl>
  </documentManagement>
</p:properties>
</file>

<file path=customXml/itemProps1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2022-12-20T01:01:14Z</cp:lastPrinted>
  <dcterms:created xsi:type="dcterms:W3CDTF">2013-08-06T13:22:30Z</dcterms:created>
  <dcterms:modified xsi:type="dcterms:W3CDTF">2022-12-20T01:02:01Z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ef42e0f7-a32f-4e12-bf16-e9a7ef45637c</vt:lpwstr>
  </property>
</Properties>
</file>